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2120" windowHeight="8820" tabRatio="935" firstSheet="61" activeTab="68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 Drinking Water" sheetId="151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29" r:id="rId57"/>
    <sheet name="AT27A_Req_FG_CA_U Pry " sheetId="144" r:id="rId58"/>
    <sheet name="AT27B_Req_FG_CA_N CLP" sheetId="145" r:id="rId59"/>
    <sheet name="AT27C_Req_FG_Drought -Pry " sheetId="146" r:id="rId60"/>
    <sheet name="AT27D_Req_FG_Drought -UPry " sheetId="147" r:id="rId61"/>
    <sheet name="AT_28_RqmtKitchen" sheetId="62" r:id="rId62"/>
    <sheet name="AT-28A_RqmtPlinthArea" sheetId="78" r:id="rId63"/>
    <sheet name="AT29_K_D" sheetId="72" r:id="rId64"/>
    <sheet name="AT-30_Coook-cum-Helper" sheetId="65" r:id="rId65"/>
    <sheet name="AT_31_Budget_provision " sheetId="98" r:id="rId66"/>
    <sheet name="AT32_Drought Pry Util" sheetId="148" r:id="rId67"/>
    <sheet name="AT-32A Drought UPry Util" sheetId="149" r:id="rId68"/>
    <sheet name="MME_Plan" sheetId="152" r:id="rId69"/>
  </sheets>
  <definedNames>
    <definedName name="_xlnm.Print_Area" localSheetId="43">'AT_17_Coverage-RBSK '!$A$1:$L$29</definedName>
    <definedName name="_xlnm.Print_Area" localSheetId="45">AT_19_Impl_Agency!$A$1:$J$33</definedName>
    <definedName name="_xlnm.Print_Area" localSheetId="46">'AT_20_CentralCookingagency '!$A$1:$M$32</definedName>
    <definedName name="_xlnm.Print_Area" localSheetId="61">AT_28_RqmtKitchen!$A$1:$S$33</definedName>
    <definedName name="_xlnm.Print_Area" localSheetId="5">AT_2A_fundflow!$A$1:$V$30</definedName>
    <definedName name="_xlnm.Print_Area" localSheetId="65">'AT_31_Budget_provision '!$A$1:$W$36</definedName>
    <definedName name="_xlnm.Print_Area" localSheetId="29">'AT-10 B'!$A$1:$J$21</definedName>
    <definedName name="_xlnm.Print_Area" localSheetId="30">'AT-10 C'!$A$1:$J$19</definedName>
    <definedName name="_xlnm.Print_Area" localSheetId="32">'AT-10 E'!$A$1:$G$23</definedName>
    <definedName name="_xlnm.Print_Area" localSheetId="33">'AT-10 F Drinking Water'!$A$1:$O$21</definedName>
    <definedName name="_xlnm.Print_Area" localSheetId="27">AT10_MME!$A$1:$H$32</definedName>
    <definedName name="_xlnm.Print_Area" localSheetId="28">AT10A_!$A$1:$E$24</definedName>
    <definedName name="_xlnm.Print_Area" localSheetId="31">'AT-10D'!$A$1:$H$31</definedName>
    <definedName name="_xlnm.Print_Area" localSheetId="34">'AT11_KS Year wise'!$A$1:$K$32</definedName>
    <definedName name="_xlnm.Print_Area" localSheetId="35">'AT11A_KS-District wise'!$A$1:$K$37</definedName>
    <definedName name="_xlnm.Print_Area" localSheetId="36">'AT12_KD-New'!$A$1:$K$25</definedName>
    <definedName name="_xlnm.Print_Area" localSheetId="37">'AT12A_KD-Replacement'!$A$1:$K$26</definedName>
    <definedName name="_xlnm.Print_Area" localSheetId="39">'AT-14'!$A$1:$N$19</definedName>
    <definedName name="_xlnm.Print_Area" localSheetId="40">'AT-14 A'!$A$1:$H$23</definedName>
    <definedName name="_xlnm.Print_Area" localSheetId="41">'AT-15'!$A$1:$L$20</definedName>
    <definedName name="_xlnm.Print_Area" localSheetId="42">'AT-16'!$A$1:$K$24</definedName>
    <definedName name="_xlnm.Print_Area" localSheetId="44">'AT18_Details_Community '!$A$1:$F$25</definedName>
    <definedName name="_xlnm.Print_Area" localSheetId="3">'AT-1-Gen_Info '!$A$1:$T$58</definedName>
    <definedName name="_xlnm.Print_Area" localSheetId="51">'AT-24'!$A$1:$M$25</definedName>
    <definedName name="_xlnm.Print_Area" localSheetId="54">AT26_NoWD!$A$1:$L$31</definedName>
    <definedName name="_xlnm.Print_Area" localSheetId="55">AT26A_NoWD!$A$1:$K$32</definedName>
    <definedName name="_xlnm.Print_Area" localSheetId="56">AT27_Req_FG_CA_Pry!$A$1:$R$26</definedName>
    <definedName name="_xlnm.Print_Area" localSheetId="57">'AT27A_Req_FG_CA_U Pry '!$A$1:$R$29</definedName>
    <definedName name="_xlnm.Print_Area" localSheetId="58">'AT27B_Req_FG_CA_N CLP'!$A$1:$N$34</definedName>
    <definedName name="_xlnm.Print_Area" localSheetId="59">'AT27C_Req_FG_Drought -Pry '!$A$1:$N$34</definedName>
    <definedName name="_xlnm.Print_Area" localSheetId="60">'AT27D_Req_FG_Drought -UPry '!$A$1:$N$27</definedName>
    <definedName name="_xlnm.Print_Area" localSheetId="62">'AT-28A_RqmtPlinthArea'!$A$1:$S$32</definedName>
    <definedName name="_xlnm.Print_Area" localSheetId="63">AT29_K_D!$A$1:$AF$20</definedName>
    <definedName name="_xlnm.Print_Area" localSheetId="4">'AT-2-S1 BUDGET'!$A$1:$V$31</definedName>
    <definedName name="_xlnm.Print_Area" localSheetId="64">'AT-30_Coook-cum-Helper'!$A$1:$L$25</definedName>
    <definedName name="_xlnm.Print_Area" localSheetId="66">'AT32_Drought Pry Util'!$A$1:$J$26</definedName>
    <definedName name="_xlnm.Print_Area" localSheetId="67">'AT-32A Drought UPry Util'!$A$1:$J$27</definedName>
    <definedName name="_xlnm.Print_Area" localSheetId="7">'AT3A_cvrg(Insti)_PY'!$A$1:$N$25</definedName>
    <definedName name="_xlnm.Print_Area" localSheetId="8">'AT3B_cvrg(Insti)_UPY '!$A$1:$N$28</definedName>
    <definedName name="_xlnm.Print_Area" localSheetId="9">'AT3C_cvrg(Insti)_UPY '!$A$1:$N$29</definedName>
    <definedName name="_xlnm.Print_Area" localSheetId="24">'AT-8_Hon_CCH_Pry'!$A$1:$V$27</definedName>
    <definedName name="_xlnm.Print_Area" localSheetId="25">'AT-8A_Hon_CCH_UPry'!$A$1:$V$24</definedName>
    <definedName name="_xlnm.Print_Area" localSheetId="26">AT9_TA!$A$1:$I$24</definedName>
    <definedName name="_xlnm.Print_Area" localSheetId="1">Contents!$A$1:$C$66</definedName>
    <definedName name="_xlnm.Print_Area" localSheetId="10">'enrolment vs availed_PY'!$A$1:$Q$25</definedName>
    <definedName name="_xlnm.Print_Area" localSheetId="11">'enrolment vs availed_UPY'!$A$1:$Q$27</definedName>
    <definedName name="_xlnm.Print_Area" localSheetId="38">'Mode of cooking'!$A$1:$H$24</definedName>
    <definedName name="_xlnm.Print_Area" localSheetId="2">Sheet1!$A$1:$J$24</definedName>
    <definedName name="_xlnm.Print_Area" localSheetId="53">'Sheet1 (2)'!$A$1:$J$24</definedName>
    <definedName name="_xlnm.Print_Area" localSheetId="13">T5_PLAN_vs_PRFM!$A$1:$J$25</definedName>
    <definedName name="_xlnm.Print_Area" localSheetId="14">'T5A_PLAN_vs_PRFM '!$A$1:$J$26</definedName>
    <definedName name="_xlnm.Print_Area" localSheetId="15">'T5B_PLAN_vs_PRFM  (2)'!$A$1:$J$24</definedName>
    <definedName name="_xlnm.Print_Area" localSheetId="16">'T5C_Drought_PLAN_vs_PRFM '!$A$1:$J$26</definedName>
    <definedName name="_xlnm.Print_Area" localSheetId="17">'T5D_Drought_PLAN_vs_PRFM  '!$A$1:$J$28</definedName>
    <definedName name="_xlnm.Print_Area" localSheetId="18">T6_FG_py_Utlsn!$A$1:$L$23</definedName>
    <definedName name="_xlnm.Print_Area" localSheetId="19">'T6A_FG_Upy_Utlsn '!$A$1:$L$24</definedName>
    <definedName name="_xlnm.Print_Area" localSheetId="20">T6B_Pay_FG_FCI_Pry!$A$1:$M$25</definedName>
    <definedName name="_xlnm.Print_Area" localSheetId="21">T6C_Coarse_Grain!$A$1:$L$26</definedName>
    <definedName name="_xlnm.Print_Area" localSheetId="22">T7_CC_PY_Utlsn!$A$1:$Q$26</definedName>
    <definedName name="_xlnm.Print_Area" localSheetId="23">'T7ACC_UPY_Utlsn '!$A$1:$Q$25</definedName>
  </definedNames>
  <calcPr calcId="145621"/>
</workbook>
</file>

<file path=xl/calcChain.xml><?xml version="1.0" encoding="utf-8"?>
<calcChain xmlns="http://schemas.openxmlformats.org/spreadsheetml/2006/main">
  <c r="D22" i="152" l="1"/>
  <c r="D21" i="152"/>
  <c r="G24" i="88"/>
  <c r="G23" i="88"/>
  <c r="G19" i="144"/>
  <c r="W15" i="7"/>
  <c r="X15" i="7"/>
  <c r="W16" i="7"/>
  <c r="X16" i="7"/>
  <c r="W17" i="7"/>
  <c r="X17" i="7"/>
  <c r="W18" i="7"/>
  <c r="X18" i="7"/>
  <c r="W19" i="7"/>
  <c r="X19" i="7"/>
  <c r="X14" i="7"/>
  <c r="V15" i="7"/>
  <c r="V16" i="7"/>
  <c r="V17" i="7"/>
  <c r="V18" i="7"/>
  <c r="V19" i="7"/>
  <c r="W14" i="7"/>
  <c r="V14" i="7"/>
  <c r="W22" i="7"/>
  <c r="X22" i="7"/>
  <c r="X21" i="7"/>
  <c r="W21" i="7"/>
  <c r="V22" i="7"/>
  <c r="V21" i="7"/>
  <c r="S15" i="7"/>
  <c r="T15" i="7"/>
  <c r="U15" i="7"/>
  <c r="S16" i="7"/>
  <c r="T16" i="7"/>
  <c r="U16" i="7"/>
  <c r="S17" i="7"/>
  <c r="T17" i="7"/>
  <c r="U17" i="7"/>
  <c r="S18" i="7"/>
  <c r="T18" i="7"/>
  <c r="U18" i="7"/>
  <c r="S19" i="7"/>
  <c r="T19" i="7"/>
  <c r="U19" i="7"/>
  <c r="T14" i="7"/>
  <c r="U14" i="7"/>
  <c r="S14" i="7"/>
  <c r="R12" i="5"/>
  <c r="Q12" i="5"/>
  <c r="P12" i="5"/>
  <c r="O12" i="5"/>
  <c r="N12" i="5"/>
  <c r="T26" i="98"/>
  <c r="S26" i="98"/>
  <c r="R26" i="98"/>
  <c r="Q26" i="98"/>
  <c r="P26" i="98"/>
  <c r="O26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Z19" i="96"/>
  <c r="E9" i="141"/>
  <c r="G16" i="47"/>
  <c r="G11" i="47"/>
  <c r="G15" i="60"/>
  <c r="G11" i="60"/>
  <c r="G21" i="96"/>
  <c r="G26" i="96"/>
  <c r="H21" i="96"/>
  <c r="H26" i="96"/>
  <c r="I21" i="96"/>
  <c r="I26" i="96"/>
  <c r="K21" i="96"/>
  <c r="K26" i="96"/>
  <c r="L21" i="96"/>
  <c r="L26" i="96"/>
  <c r="M21" i="96"/>
  <c r="M26" i="96"/>
  <c r="J19" i="96"/>
  <c r="J18" i="96"/>
  <c r="R18" i="96"/>
  <c r="N20" i="96"/>
  <c r="J20" i="96"/>
  <c r="N17" i="96"/>
  <c r="N21" i="96"/>
  <c r="N26" i="96"/>
  <c r="J17" i="96"/>
  <c r="T16" i="96"/>
  <c r="O17" i="96"/>
  <c r="S17" i="96"/>
  <c r="P17" i="96"/>
  <c r="T17" i="96"/>
  <c r="Q17" i="96"/>
  <c r="U17" i="96"/>
  <c r="R17" i="96"/>
  <c r="O18" i="96"/>
  <c r="S18" i="96"/>
  <c r="P18" i="96"/>
  <c r="T18" i="96"/>
  <c r="Q18" i="96"/>
  <c r="U18" i="96"/>
  <c r="O19" i="96"/>
  <c r="S19" i="96"/>
  <c r="V19" i="96"/>
  <c r="P19" i="96"/>
  <c r="T19" i="96"/>
  <c r="Q19" i="96"/>
  <c r="U19" i="96"/>
  <c r="R19" i="96"/>
  <c r="O20" i="96"/>
  <c r="S20" i="96"/>
  <c r="P20" i="96"/>
  <c r="T20" i="96"/>
  <c r="V20" i="96"/>
  <c r="Q20" i="96"/>
  <c r="U20" i="96"/>
  <c r="R20" i="96"/>
  <c r="O21" i="96"/>
  <c r="O26" i="96"/>
  <c r="P21" i="96"/>
  <c r="P26" i="96"/>
  <c r="Q21" i="96"/>
  <c r="Q26" i="96"/>
  <c r="Q16" i="96"/>
  <c r="U16" i="96"/>
  <c r="P16" i="96"/>
  <c r="O16" i="96"/>
  <c r="S16" i="96"/>
  <c r="V16" i="96"/>
  <c r="J16" i="96"/>
  <c r="J21" i="96"/>
  <c r="V18" i="96"/>
  <c r="C26" i="96"/>
  <c r="E21" i="96"/>
  <c r="U21" i="96"/>
  <c r="U26" i="96"/>
  <c r="E26" i="96"/>
  <c r="D21" i="96"/>
  <c r="T21" i="96"/>
  <c r="T26" i="96"/>
  <c r="D26" i="96"/>
  <c r="C21" i="96"/>
  <c r="S21" i="96"/>
  <c r="F20" i="96"/>
  <c r="F19" i="96"/>
  <c r="F18" i="96"/>
  <c r="F21" i="96"/>
  <c r="F26" i="96"/>
  <c r="F17" i="96"/>
  <c r="F16" i="96"/>
  <c r="X20" i="98"/>
  <c r="X19" i="98"/>
  <c r="X18" i="98"/>
  <c r="X17" i="98"/>
  <c r="X16" i="98"/>
  <c r="X15" i="98"/>
  <c r="X24" i="98"/>
  <c r="W23" i="98"/>
  <c r="W26" i="98"/>
  <c r="V23" i="98"/>
  <c r="V26" i="98"/>
  <c r="U23" i="98"/>
  <c r="U26" i="98"/>
  <c r="K19" i="65"/>
  <c r="K11" i="65"/>
  <c r="Z13" i="72"/>
  <c r="N13" i="72"/>
  <c r="H13" i="72"/>
  <c r="Z11" i="72"/>
  <c r="N11" i="72"/>
  <c r="H11" i="72"/>
  <c r="C11" i="144"/>
  <c r="C16" i="29"/>
  <c r="C11" i="29"/>
  <c r="F23" i="27"/>
  <c r="E23" i="27"/>
  <c r="G22" i="27"/>
  <c r="H22" i="27"/>
  <c r="J22" i="27"/>
  <c r="G21" i="27"/>
  <c r="H21" i="27"/>
  <c r="J21" i="27"/>
  <c r="H20" i="27"/>
  <c r="J20" i="27"/>
  <c r="G20" i="27"/>
  <c r="G19" i="27"/>
  <c r="H19" i="27"/>
  <c r="J19" i="27"/>
  <c r="G18" i="27"/>
  <c r="H18" i="27"/>
  <c r="J18" i="27"/>
  <c r="G17" i="27"/>
  <c r="H17" i="27"/>
  <c r="J17" i="27"/>
  <c r="H16" i="27"/>
  <c r="J16" i="27"/>
  <c r="G16" i="27"/>
  <c r="G15" i="27"/>
  <c r="H15" i="27"/>
  <c r="J15" i="27"/>
  <c r="G14" i="27"/>
  <c r="H14" i="27"/>
  <c r="J14" i="27"/>
  <c r="G13" i="27"/>
  <c r="H13" i="27"/>
  <c r="J13" i="27"/>
  <c r="G12" i="27"/>
  <c r="D12" i="27"/>
  <c r="D23" i="27"/>
  <c r="G11" i="27"/>
  <c r="G23" i="27"/>
  <c r="J28" i="16"/>
  <c r="J12" i="16"/>
  <c r="I12" i="16"/>
  <c r="D24" i="115"/>
  <c r="C24" i="115"/>
  <c r="I23" i="115"/>
  <c r="G27" i="102"/>
  <c r="G20" i="102"/>
  <c r="H11" i="27"/>
  <c r="H12" i="27"/>
  <c r="J12" i="27"/>
  <c r="J11" i="27"/>
  <c r="K13" i="27"/>
  <c r="G25" i="14"/>
  <c r="G16" i="14"/>
  <c r="E26" i="14"/>
  <c r="C26" i="14"/>
  <c r="I17" i="13"/>
  <c r="I12" i="13"/>
  <c r="R16" i="114"/>
  <c r="Q16" i="114"/>
  <c r="P16" i="114"/>
  <c r="M16" i="114"/>
  <c r="S16" i="114"/>
  <c r="G16" i="114"/>
  <c r="R13" i="114"/>
  <c r="Q13" i="114"/>
  <c r="P13" i="114"/>
  <c r="M13" i="114"/>
  <c r="S13" i="114"/>
  <c r="G13" i="114"/>
  <c r="R19" i="88"/>
  <c r="Q19" i="88"/>
  <c r="P19" i="88"/>
  <c r="M19" i="88"/>
  <c r="S19" i="88"/>
  <c r="G19" i="88"/>
  <c r="R14" i="88"/>
  <c r="Q14" i="88"/>
  <c r="M14" i="88"/>
  <c r="P14" i="88"/>
  <c r="S14" i="88"/>
  <c r="G14" i="88"/>
  <c r="O18" i="75"/>
  <c r="N18" i="75"/>
  <c r="M18" i="75"/>
  <c r="P18" i="75"/>
  <c r="K18" i="75"/>
  <c r="Q18" i="75"/>
  <c r="E18" i="75"/>
  <c r="O13" i="75"/>
  <c r="K13" i="75"/>
  <c r="M13" i="75"/>
  <c r="N13" i="75"/>
  <c r="Q13" i="75"/>
  <c r="P19" i="7"/>
  <c r="O19" i="7"/>
  <c r="N19" i="7"/>
  <c r="M19" i="7"/>
  <c r="K19" i="7"/>
  <c r="Q19" i="7"/>
  <c r="E19" i="7"/>
  <c r="E13" i="75"/>
  <c r="O14" i="7"/>
  <c r="M14" i="7"/>
  <c r="P14" i="7"/>
  <c r="K14" i="7"/>
  <c r="E14" i="7"/>
  <c r="F16" i="86"/>
  <c r="F13" i="86"/>
  <c r="K16" i="86"/>
  <c r="J16" i="86"/>
  <c r="C16" i="86"/>
  <c r="K13" i="86"/>
  <c r="J13" i="86"/>
  <c r="C13" i="86"/>
  <c r="G16" i="74"/>
  <c r="G12" i="74"/>
  <c r="G16" i="5"/>
  <c r="G12" i="5"/>
  <c r="J19" i="111"/>
  <c r="F19" i="111"/>
  <c r="J12" i="111"/>
  <c r="F12" i="111"/>
  <c r="J18" i="4"/>
  <c r="F18" i="4"/>
  <c r="J12" i="4"/>
  <c r="F12" i="4"/>
  <c r="M16" i="47"/>
  <c r="L16" i="47"/>
  <c r="I16" i="47"/>
  <c r="H16" i="47"/>
  <c r="L11" i="47"/>
  <c r="I11" i="47"/>
  <c r="M11" i="47"/>
  <c r="H11" i="47"/>
  <c r="M15" i="60"/>
  <c r="L15" i="60"/>
  <c r="I15" i="60"/>
  <c r="H15" i="60"/>
  <c r="L11" i="60"/>
  <c r="I11" i="60"/>
  <c r="M11" i="60"/>
  <c r="H11" i="60"/>
  <c r="L16" i="58"/>
  <c r="G16" i="58"/>
  <c r="L11" i="58"/>
  <c r="G11" i="58"/>
  <c r="M11" i="58"/>
  <c r="L14" i="1"/>
  <c r="G14" i="1"/>
  <c r="L12" i="1"/>
  <c r="G12" i="1"/>
  <c r="B13" i="56"/>
  <c r="D13" i="56"/>
  <c r="F13" i="56"/>
  <c r="H13" i="56"/>
  <c r="J13" i="56"/>
  <c r="L13" i="56"/>
  <c r="G26" i="14"/>
  <c r="M16" i="58"/>
  <c r="M14" i="1"/>
  <c r="M12" i="1"/>
  <c r="X23" i="98"/>
  <c r="S26" i="96"/>
  <c r="V21" i="96"/>
  <c r="V26" i="96"/>
  <c r="H23" i="27"/>
  <c r="J23" i="27"/>
  <c r="V17" i="96"/>
  <c r="K16" i="27"/>
  <c r="K23" i="27"/>
  <c r="K19" i="27"/>
  <c r="K22" i="27"/>
  <c r="J26" i="96"/>
  <c r="R21" i="96"/>
  <c r="R26" i="96"/>
  <c r="N14" i="7"/>
  <c r="Q14" i="7"/>
  <c r="P13" i="75"/>
  <c r="R16" i="96"/>
  <c r="C19" i="144"/>
</calcChain>
</file>

<file path=xl/sharedStrings.xml><?xml version="1.0" encoding="utf-8"?>
<sst xmlns="http://schemas.openxmlformats.org/spreadsheetml/2006/main" count="2471" uniqueCount="976">
  <si>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</si>
  <si>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</si>
  <si>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</si>
  <si>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</si>
  <si>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</si>
  <si>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</si>
  <si>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</si>
  <si>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</si>
  <si>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</si>
  <si>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</si>
  <si>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</si>
  <si>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</si>
  <si>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</si>
  <si>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</si>
  <si>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</si>
  <si>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</si>
  <si>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</si>
  <si>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</si>
  <si>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</si>
  <si>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</si>
  <si>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</si>
  <si>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</si>
  <si>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</si>
  <si>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</si>
  <si>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</si>
  <si>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</si>
  <si>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</si>
  <si>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</si>
  <si>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</si>
  <si>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</si>
  <si>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</si>
  <si>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</si>
  <si>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</si>
  <si>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</si>
  <si>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</si>
  <si>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</si>
  <si>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</si>
  <si>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</si>
  <si>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</si>
  <si>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</si>
  <si>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</si>
  <si>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</si>
  <si>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</si>
  <si>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</si>
  <si>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</si>
  <si>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</si>
  <si>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</si>
  <si>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</si>
  <si>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</si>
  <si>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</si>
  <si>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</si>
  <si>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</si>
  <si>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</si>
  <si>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</si>
  <si>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</si>
  <si>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</si>
  <si>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</si>
  <si>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</si>
  <si>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</si>
  <si>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</si>
  <si>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</si>
  <si>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</si>
  <si>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</si>
  <si>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</si>
  <si>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</si>
  <si>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</si>
  <si>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</si>
  <si>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</si>
  <si>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</si>
  <si>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</si>
  <si>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</si>
  <si>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</si>
  <si>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</si>
  <si>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</si>
  <si>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</si>
  <si>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</si>
  <si>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</si>
  <si>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</si>
  <si>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</si>
  <si>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</si>
  <si>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</si>
  <si>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</si>
  <si>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</si>
  <si>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</si>
  <si>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</si>
  <si>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</si>
  <si>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</si>
  <si>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</si>
  <si>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</si>
  <si>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</si>
  <si>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</si>
  <si>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</si>
  <si>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</si>
  <si>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</si>
  <si>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</si>
  <si>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</si>
  <si>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</si>
  <si>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</si>
  <si>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</si>
  <si>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</si>
  <si>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</si>
  <si>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</si>
  <si>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</si>
  <si>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</si>
  <si>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</si>
  <si>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</si>
  <si>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</si>
  <si>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</si>
  <si>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</si>
  <si>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</si>
  <si>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</si>
  <si>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</si>
  <si>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</si>
  <si>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</si>
  <si>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</si>
  <si>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</si>
  <si>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</si>
  <si>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</si>
  <si>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</si>
  <si>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</si>
  <si>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</si>
  <si>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</si>
  <si>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</si>
  <si>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</si>
  <si>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</si>
  <si>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</si>
  <si>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</si>
  <si>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</si>
  <si>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</si>
  <si>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</si>
  <si>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</si>
  <si>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</si>
  <si>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</si>
  <si>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</si>
  <si>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</si>
  <si>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</si>
  <si>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</si>
  <si>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</si>
  <si>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</si>
  <si>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</si>
  <si>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</si>
  <si>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</si>
  <si>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</si>
  <si>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</si>
  <si>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</si>
  <si>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</si>
  <si>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</si>
  <si>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</si>
  <si>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</si>
  <si>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</si>
  <si>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</si>
  <si>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</si>
  <si>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</si>
  <si>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</si>
  <si>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</si>
  <si>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</si>
  <si>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</si>
  <si>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</si>
  <si>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</si>
  <si>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</si>
  <si>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</si>
  <si>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</si>
  <si>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</si>
  <si>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</si>
  <si>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</si>
  <si>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</si>
  <si>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</si>
  <si>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</si>
  <si>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</si>
  <si>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</si>
  <si>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</si>
  <si>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</si>
  <si>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</si>
  <si>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</si>
  <si>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</si>
  <si>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</si>
  <si>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</si>
  <si>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</si>
  <si>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</si>
  <si>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</si>
  <si>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</si>
  <si>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</si>
  <si>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</si>
  <si>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</si>
  <si>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</si>
  <si>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</si>
  <si>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</si>
  <si>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</si>
  <si>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</si>
  <si>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</si>
  <si>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</si>
  <si>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</si>
  <si>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</si>
  <si>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</si>
  <si>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</si>
  <si>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</si>
  <si>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</si>
  <si>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</si>
  <si>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</si>
  <si>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</si>
  <si>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</si>
  <si>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</si>
  <si>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</si>
  <si>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</si>
  <si>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</si>
  <si>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</si>
  <si>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</si>
  <si>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</si>
  <si>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</si>
  <si>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</si>
  <si>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</si>
  <si>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</si>
  <si>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</si>
  <si>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</si>
  <si>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</si>
  <si>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</si>
  <si>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</si>
  <si>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</si>
  <si>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</si>
  <si>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</si>
  <si>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</si>
  <si>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</si>
  <si>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</si>
  <si>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</si>
  <si>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</si>
  <si>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</si>
  <si>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</si>
  <si>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</si>
  <si>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</si>
  <si>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</si>
  <si>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</si>
  <si>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</si>
  <si>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</si>
  <si>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</si>
  <si>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</si>
  <si>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</si>
  <si>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</si>
  <si>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</si>
  <si>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</si>
  <si>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</si>
  <si>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</si>
  <si>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</si>
  <si>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</si>
  <si>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</si>
  <si>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</si>
  <si>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</si>
  <si>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</si>
  <si>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</si>
  <si>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</si>
  <si>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</si>
  <si>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</si>
  <si>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</si>
  <si>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</si>
  <si>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</si>
  <si>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</si>
  <si>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</si>
  <si>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</si>
  <si>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</si>
  <si>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</si>
  <si>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</si>
  <si>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</si>
  <si>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</si>
  <si>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</si>
  <si>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</si>
  <si>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</si>
  <si>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</si>
  <si>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</si>
  <si>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</si>
  <si>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</si>
  <si>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</si>
  <si>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</si>
  <si>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</si>
  <si>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</si>
  <si>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</si>
  <si>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</si>
  <si>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</si>
  <si>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</si>
  <si>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</si>
  <si>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</si>
  <si>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</si>
  <si>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</si>
  <si>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</si>
  <si>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</si>
  <si>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</si>
  <si>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</si>
  <si>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</si>
  <si>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</si>
  <si>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</si>
  <si>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</si>
  <si>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</si>
  <si>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</si>
  <si>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</si>
  <si>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</si>
  <si>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</si>
  <si>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</si>
  <si>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</si>
  <si>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</si>
  <si>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</si>
  <si>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</si>
  <si>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</si>
  <si>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</si>
  <si>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</si>
  <si>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</si>
  <si>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</si>
  <si>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</si>
  <si>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</si>
  <si>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</si>
  <si>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</si>
  <si>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</si>
  <si>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</si>
  <si>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</si>
  <si>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</si>
  <si>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</si>
  <si>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</si>
  <si>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</si>
  <si>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</si>
  <si>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</si>
  <si>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</si>
  <si>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</si>
  <si>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</si>
  <si>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</si>
  <si>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</si>
  <si>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</si>
  <si>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</si>
  <si>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</si>
  <si>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</si>
  <si>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</si>
  <si>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</si>
  <si>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</si>
  <si>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</si>
  <si>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</si>
  <si>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</si>
  <si>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</si>
  <si>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</si>
  <si>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</si>
  <si>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</si>
  <si>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</si>
  <si>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</si>
  <si>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</si>
  <si>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</si>
  <si>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</si>
  <si>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</si>
  <si>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</si>
  <si>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</si>
  <si>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</si>
  <si>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</si>
  <si>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</si>
  <si>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</si>
  <si>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</si>
  <si>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</si>
  <si>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</si>
  <si>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</si>
  <si>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</si>
  <si>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</si>
  <si>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</si>
  <si>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</si>
  <si>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</si>
  <si>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</si>
  <si>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</si>
  <si>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</si>
  <si>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</si>
  <si>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</si>
  <si>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</si>
  <si>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</si>
  <si>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</si>
  <si>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</si>
  <si>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</si>
  <si>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</si>
  <si>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</si>
  <si>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</si>
  <si>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</si>
  <si>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</si>
  <si>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</si>
  <si>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</si>
  <si>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</si>
  <si>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</si>
  <si>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</si>
  <si>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</si>
  <si>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</si>
  <si>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</si>
  <si>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</si>
  <si>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</si>
  <si>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</si>
  <si>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</si>
  <si>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</si>
  <si>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</si>
  <si>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</si>
  <si>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</si>
  <si>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</si>
  <si>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</si>
  <si>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</si>
  <si>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</si>
  <si>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</si>
  <si>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</si>
  <si>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</si>
  <si>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</si>
  <si>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</si>
  <si>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</si>
  <si>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</si>
  <si>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</si>
  <si>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</si>
  <si>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</si>
  <si>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</si>
  <si>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</si>
  <si>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</si>
  <si>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</si>
  <si>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</si>
  <si>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</si>
  <si>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</si>
  <si>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</si>
  <si>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</si>
  <si>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</si>
  <si>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</si>
  <si>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</si>
  <si>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</si>
  <si>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</si>
  <si>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</si>
  <si>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</si>
  <si>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</si>
  <si>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</si>
  <si>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</si>
  <si>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</si>
  <si>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</si>
  <si>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</si>
  <si>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</si>
  <si>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</si>
  <si>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</si>
  <si>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</si>
  <si>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</si>
  <si>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</si>
  <si>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</si>
  <si>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</si>
  <si>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</si>
  <si>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</si>
  <si>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</si>
  <si>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</si>
  <si>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</si>
  <si>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</si>
  <si>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</si>
  <si>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</si>
  <si>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</si>
  <si>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</si>
  <si>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</si>
  <si>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</si>
  <si>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</si>
  <si>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</si>
  <si>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</si>
  <si>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</si>
  <si>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</si>
  <si>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</si>
  <si>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</si>
  <si>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</si>
  <si>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</si>
  <si>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</si>
  <si>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</si>
  <si>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</si>
  <si>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</si>
  <si>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</si>
  <si>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</si>
  <si>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</si>
  <si>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</si>
  <si>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</si>
  <si>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</si>
  <si>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</si>
  <si>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</si>
  <si>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</si>
  <si>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</si>
  <si>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</si>
  <si>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</si>
  <si>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</si>
  <si>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</si>
  <si>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</si>
  <si>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</si>
  <si>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</si>
  <si>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</si>
  <si>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</si>
  <si>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</si>
  <si>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</si>
  <si>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</si>
  <si>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</si>
  <si>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</si>
  <si>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</si>
  <si>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</si>
  <si>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</si>
  <si>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</si>
  <si>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</si>
  <si>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</si>
  <si>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</si>
  <si>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</si>
  <si>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</si>
  <si>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</si>
  <si>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</si>
  <si>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</si>
  <si>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</si>
  <si>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</si>
  <si>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</si>
  <si>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</si>
  <si>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</si>
  <si>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</si>
  <si>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</si>
  <si>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</si>
  <si>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</si>
  <si>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</si>
  <si>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</si>
  <si>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</si>
  <si>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</si>
  <si>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</si>
  <si>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</si>
  <si>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</si>
  <si>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</si>
  <si>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</si>
  <si>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</si>
  <si>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</si>
  <si>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</si>
  <si>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</si>
  <si>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</si>
  <si>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</si>
  <si>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</si>
  <si>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</si>
  <si>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</si>
  <si>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</si>
  <si>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</si>
  <si>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</si>
  <si>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</si>
  <si>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</si>
  <si>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</si>
  <si>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</si>
  <si>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</si>
  <si>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</si>
  <si>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</si>
  <si>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</si>
  <si>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</si>
  <si>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</si>
  <si>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</si>
  <si>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</si>
  <si>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</si>
  <si>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</si>
  <si>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</si>
  <si>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</si>
  <si>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</si>
  <si>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</si>
  <si>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</si>
  <si>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</si>
  <si>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</si>
  <si>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</si>
  <si>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</si>
  <si>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</si>
  <si>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</si>
  <si>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</si>
  <si>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</si>
  <si>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</si>
  <si>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</si>
  <si>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</si>
  <si>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</si>
  <si>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</si>
  <si>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</si>
  <si>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</si>
  <si>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</si>
  <si>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</si>
  <si>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</si>
  <si>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</si>
  <si>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</si>
  <si>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</si>
  <si>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</si>
  <si>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</si>
  <si>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</si>
  <si>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</si>
  <si>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</si>
  <si>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</si>
  <si>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</si>
  <si>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</si>
  <si>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</si>
  <si>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</si>
  <si>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</si>
  <si>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</si>
  <si>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</si>
  <si>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</si>
  <si>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</si>
  <si>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</si>
  <si>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</si>
  <si>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</si>
  <si>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</si>
  <si>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</si>
  <si>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</si>
  <si>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</si>
  <si>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</si>
  <si>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</si>
  <si>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</si>
  <si>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</si>
  <si>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</si>
  <si>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</si>
  <si>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</si>
  <si>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</si>
  <si>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</si>
  <si>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</si>
  <si>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</si>
  <si>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</si>
  <si>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</si>
  <si>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</si>
  <si>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</si>
  <si>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</si>
  <si>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</si>
  <si>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</si>
  <si>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</si>
  <si>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</si>
  <si>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</si>
  <si>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</si>
  <si>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</si>
  <si>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</si>
  <si>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</si>
  <si>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</si>
  <si>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</si>
  <si>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</si>
  <si>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</si>
  <si>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</si>
  <si>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</si>
  <si>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</si>
  <si>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</si>
  <si>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</si>
  <si>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</si>
  <si>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</si>
  <si>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</si>
  <si>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</si>
  <si>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</si>
  <si>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</si>
  <si>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</si>
  <si>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</si>
  <si>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</si>
  <si>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</si>
  <si>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</si>
  <si>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</si>
  <si>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</si>
  <si>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</si>
  <si>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</si>
  <si>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</si>
  <si>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</si>
  <si>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</si>
  <si>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</si>
  <si>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</si>
  <si>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</si>
  <si>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</si>
  <si>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</si>
  <si>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</si>
  <si>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</si>
  <si>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</si>
  <si>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</si>
  <si>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</si>
  <si>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</si>
  <si>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</si>
  <si>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</si>
  <si>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</si>
  <si>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</si>
  <si>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</si>
  <si>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</si>
  <si>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</si>
  <si>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</si>
  <si>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</si>
  <si>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</si>
  <si>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</si>
  <si>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</si>
  <si>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</si>
  <si>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</si>
  <si>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</si>
  <si>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</si>
  <si>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</si>
  <si>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</si>
  <si>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</si>
  <si>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</si>
  <si>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</si>
  <si>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</si>
  <si>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</si>
  <si>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</si>
  <si>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</si>
  <si>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</si>
  <si>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</si>
  <si>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</si>
  <si>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</si>
  <si>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</si>
  <si>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</si>
  <si>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</si>
  <si>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</si>
  <si>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</si>
  <si>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</si>
  <si>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</si>
  <si>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</si>
  <si>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</si>
  <si>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</si>
  <si>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</si>
  <si>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</si>
  <si>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</si>
  <si>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</si>
  <si>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</si>
  <si>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</si>
  <si>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</si>
  <si>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</si>
  <si>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</si>
  <si>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</si>
  <si>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</si>
  <si>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</si>
  <si>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</si>
  <si>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</si>
  <si>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</si>
  <si>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</si>
  <si>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</si>
  <si>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</si>
  <si>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</si>
  <si>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</si>
  <si>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</si>
  <si>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</si>
  <si>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</si>
  <si>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</si>
  <si>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</si>
  <si>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</si>
  <si>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</si>
  <si>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</si>
  <si>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</si>
  <si>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</si>
  <si>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</si>
  <si>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</si>
  <si>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</si>
  <si>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</si>
  <si>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</si>
  <si>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</si>
  <si>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</si>
  <si>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</si>
  <si>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</si>
  <si>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</si>
  <si>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</si>
  <si>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</si>
  <si>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</si>
  <si>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</si>
  <si>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</si>
  <si>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</si>
  <si>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</si>
  <si>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</si>
  <si>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</si>
  <si>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</si>
  <si>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</si>
  <si>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</si>
  <si>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</si>
  <si>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</si>
  <si>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</si>
  <si>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</si>
  <si>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</si>
  <si>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</si>
  <si>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</si>
  <si>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</si>
  <si>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</si>
  <si>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</si>
  <si>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</si>
  <si>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</si>
  <si>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</si>
  <si>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</si>
  <si>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</si>
  <si>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</si>
  <si>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</si>
  <si>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</si>
  <si>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</si>
  <si>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</si>
  <si>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</si>
  <si>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</si>
  <si>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</si>
  <si>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</si>
  <si>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</si>
  <si>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</si>
  <si>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</si>
  <si>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</si>
  <si>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</si>
  <si>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</si>
  <si>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</si>
  <si>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</si>
  <si>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</si>
  <si>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</si>
  <si>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</si>
  <si>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</si>
  <si>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</si>
  <si>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</si>
  <si>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</si>
  <si>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</si>
  <si>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</si>
  <si>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</si>
  <si>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</si>
  <si>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</si>
  <si>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</si>
  <si>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</si>
  <si>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</si>
  <si>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</si>
  <si>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</si>
  <si>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</si>
  <si>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</si>
  <si>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</si>
  <si>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</si>
  <si>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</si>
  <si>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</si>
  <si>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</si>
  <si>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</si>
  <si>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</si>
  <si>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</si>
  <si>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</si>
  <si>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</si>
  <si>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</si>
  <si>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</si>
  <si>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</si>
  <si>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</si>
  <si>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</si>
  <si>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</si>
  <si>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</si>
  <si>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</si>
  <si>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</si>
  <si>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</si>
  <si>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</si>
  <si>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</si>
  <si>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</si>
  <si>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</si>
  <si>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</si>
  <si>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</si>
  <si>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</si>
  <si>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</si>
  <si>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</si>
  <si>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</si>
  <si>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</si>
  <si>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</si>
  <si>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</si>
  <si>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</si>
  <si>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</si>
  <si>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</si>
  <si>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</si>
  <si>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</si>
  <si>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</si>
  <si>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</si>
  <si>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</si>
  <si>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</si>
  <si>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</si>
  <si>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</si>
  <si>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</si>
  <si>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</si>
  <si>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(For the Period 01.04.17 to 31.03.18)</t>
  </si>
  <si>
    <t>During 01.04.17 to 31.03.2018</t>
  </si>
  <si>
    <t>During 01.04.17 to 31.03.18</t>
  </si>
  <si>
    <t>(For the Period 01.4.17 to 31.03.18)</t>
  </si>
  <si>
    <t>(As on 31st March, 2018)</t>
  </si>
  <si>
    <t>As on 31st March, 2018</t>
  </si>
  <si>
    <t>Budget Released till 31.03.2018</t>
  </si>
  <si>
    <t xml:space="preserve">Total Unspent Balance as on 31.03.2018   </t>
  </si>
  <si>
    <t xml:space="preserve">Total Unspent Balance as on 31.03.2018                                            </t>
  </si>
  <si>
    <t>Unspent Balance as on 31.03.2018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</si>
  <si>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</si>
  <si>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Unspent balance as on 31.03.2018               [Col: (4+5)-7]</t>
  </si>
  <si>
    <t>Feb</t>
  </si>
  <si>
    <t>Mar</t>
  </si>
  <si>
    <t>Apr, 2017</t>
  </si>
  <si>
    <t>Dec, 2017</t>
  </si>
  <si>
    <t>Jan, 2018</t>
  </si>
  <si>
    <t>Coarse Grains</t>
  </si>
  <si>
    <t>Table: AT-31 : Budget Provision for the Year 2018-19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</si>
  <si>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</si>
  <si>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>Number of School Working Days (Primary,Classes I-V) for 2018-19</t>
  </si>
  <si>
    <t xml:space="preserve">No. of working days (During 01.04.17 to 31.03.18)                  </t>
  </si>
  <si>
    <t>Engaged in 2017-18</t>
  </si>
  <si>
    <t>2018-19</t>
  </si>
  <si>
    <t>Table: AT- 10 F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</si>
  <si>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</si>
  <si>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</si>
  <si>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</si>
  <si>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</si>
  <si>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</si>
  <si>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</si>
  <si>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</si>
  <si>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</si>
  <si>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</si>
  <si>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</si>
  <si>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</si>
  <si>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</si>
  <si>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</si>
  <si>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</si>
  <si>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</si>
  <si>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AT - 10 F</t>
  </si>
  <si>
    <t>Information on Drinking water facilites</t>
  </si>
  <si>
    <t>Table AT-10 F: Information on Drinking water facilites</t>
  </si>
  <si>
    <t xml:space="preserve">as per need </t>
  </si>
  <si>
    <t>19 kg cylinder</t>
  </si>
  <si>
    <t>Fruits/Eggs</t>
  </si>
  <si>
    <t>As per need</t>
  </si>
  <si>
    <t>Sukhadi</t>
  </si>
  <si>
    <t>50 gm</t>
  </si>
  <si>
    <t>twice a week</t>
  </si>
  <si>
    <t>60 gm</t>
  </si>
  <si>
    <t>Lapsi</t>
  </si>
  <si>
    <t>once a week</t>
  </si>
  <si>
    <t>Sheera</t>
  </si>
  <si>
    <t>Fourtimes weekly</t>
  </si>
  <si>
    <t>Part 2nd Instalment</t>
  </si>
  <si>
    <t>28.04.17</t>
  </si>
  <si>
    <t>08.09.17</t>
  </si>
  <si>
    <t>18.07.2017</t>
  </si>
  <si>
    <t>30.12.17               ( 123)         8.02.18 (64.59)</t>
  </si>
  <si>
    <t>01.12.2017</t>
  </si>
  <si>
    <t>10.01.2018</t>
  </si>
  <si>
    <t>D&amp;N.H</t>
  </si>
  <si>
    <t>None</t>
  </si>
  <si>
    <t>D&amp;NH</t>
  </si>
  <si>
    <t xml:space="preserve">NIL </t>
  </si>
  <si>
    <t>nil</t>
  </si>
  <si>
    <t>Nil</t>
  </si>
  <si>
    <t>e-transfer</t>
  </si>
  <si>
    <t>note:</t>
  </si>
  <si>
    <t>The Exepnditure is adjusted against excessfund in Upper Primary</t>
  </si>
  <si>
    <t>NIL</t>
  </si>
  <si>
    <t>T.V</t>
  </si>
  <si>
    <t>U.T Budget</t>
  </si>
  <si>
    <t>1. Chief Execuive officer</t>
  </si>
  <si>
    <t>2. Asst.Director (Accounts)</t>
  </si>
  <si>
    <t>3. Education Officer (Acad)</t>
  </si>
  <si>
    <t>1 Mid Day Meal- Project Manager</t>
  </si>
  <si>
    <t>2 Data Entry Operator</t>
  </si>
  <si>
    <t>144.08 through GIA U.T CapitalBudget</t>
  </si>
  <si>
    <t>All</t>
  </si>
  <si>
    <t>Sukhadi,Lapsi,Sheera</t>
  </si>
  <si>
    <t>As per Menu</t>
  </si>
  <si>
    <t>D&amp;.N.H</t>
  </si>
  <si>
    <t>PRI/GP</t>
  </si>
  <si>
    <t>Yes</t>
  </si>
  <si>
    <t>Written Application</t>
  </si>
  <si>
    <t>1800-233-0260</t>
  </si>
  <si>
    <t>0260-2632303</t>
  </si>
  <si>
    <t>NO</t>
  </si>
  <si>
    <t>NONE</t>
  </si>
  <si>
    <t>1st Quarter</t>
  </si>
  <si>
    <t>2nd Quarter</t>
  </si>
  <si>
    <t>3rd Quarter</t>
  </si>
  <si>
    <t>4th Quarter</t>
  </si>
  <si>
    <t xml:space="preserve"> NIL</t>
  </si>
  <si>
    <t>mdm.edu.nic.in</t>
  </si>
  <si>
    <t>login in</t>
  </si>
  <si>
    <t>164.100.160.114</t>
  </si>
  <si>
    <t>Pulse 1 (turdal)</t>
  </si>
  <si>
    <t>Folk Dance,Natak,Rallies</t>
  </si>
  <si>
    <t>107.69 (12.2.18 &amp;16.2.18)</t>
  </si>
  <si>
    <t>22.03.2018 (2.10)                      23.03.2018                  105.58</t>
  </si>
  <si>
    <t xml:space="preserve">Note: The Students in Primary rosed </t>
  </si>
  <si>
    <t>Note:</t>
  </si>
  <si>
    <t xml:space="preserve">In the year 2012-13 the fund of Rs 14.15 was sancitoned  for kitchen devices by MHRD </t>
  </si>
  <si>
    <t>Exp</t>
  </si>
  <si>
    <t>Proposal of MME for the Year 2018-19</t>
  </si>
  <si>
    <t>Annexure -I</t>
  </si>
  <si>
    <t>Proposal for MME for the Year 2018-19 (Dadra &amp; Nagar Haveli District)</t>
  </si>
  <si>
    <t>(A) Staff</t>
  </si>
  <si>
    <t>Sr.No</t>
  </si>
  <si>
    <t>Posts</t>
  </si>
  <si>
    <t>Current Year Drawn Salary               2017-18 (Rs)</t>
  </si>
  <si>
    <t>PhysicalStaff</t>
  </si>
  <si>
    <t xml:space="preserve"> Enhancement @ 5 to present Salary for F.Y       (2018-19) </t>
  </si>
  <si>
    <t>Financial Approval for the Year      2018-19        (Rs in lakh)</t>
  </si>
  <si>
    <t>Project Manager</t>
  </si>
  <si>
    <t>Rs 40,838</t>
  </si>
  <si>
    <t>Rs 42,880</t>
  </si>
  <si>
    <t>5.14 lac</t>
  </si>
  <si>
    <t>Data entry Operator</t>
  </si>
  <si>
    <t>Rs 19,800</t>
  </si>
  <si>
    <t>Rs 20,790</t>
  </si>
  <si>
    <t>4.98 lac</t>
  </si>
  <si>
    <t>TOTAL (A)</t>
  </si>
  <si>
    <t>(B)</t>
  </si>
  <si>
    <t>Other Managment Cost</t>
  </si>
  <si>
    <t>Amount      (Rs in Lakh)</t>
  </si>
  <si>
    <t>Hiring of Vehicle (Monitoring Purpose)</t>
  </si>
  <si>
    <t>Stationery Expenses</t>
  </si>
  <si>
    <t>Meetings</t>
  </si>
  <si>
    <t>Travelling Expenses</t>
  </si>
  <si>
    <t>Training of Cook cum Helper</t>
  </si>
  <si>
    <t>Social Audit</t>
  </si>
  <si>
    <t>Repair and Maintance of Utensils and Gas Stove</t>
  </si>
  <si>
    <t>Computer and Printer Expenditure</t>
  </si>
  <si>
    <t>Apron and hand Gloves</t>
  </si>
  <si>
    <t>TOTAL</t>
  </si>
  <si>
    <t xml:space="preserve"> TOTAL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</si>
</sst>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 x14ac:knownFonts="1">
    <font>
      <sz val="10"/>
      <name val="Arial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0"/>
      <name val="Book Antiqua"/>
      <family val="1"/>
    </font>
    <font>
      <b/>
      <sz val="22"/>
      <name val="Arial"/>
      <family val="2"/>
    </font>
    <font>
      <b/>
      <sz val="20"/>
      <name val="Book Antiqua"/>
      <family val="1"/>
    </font>
    <font>
      <sz val="20"/>
      <name val="Arial"/>
      <family val="2"/>
    </font>
    <font>
      <sz val="14"/>
      <name val="Arial"/>
      <family val="2"/>
    </font>
    <font>
      <b/>
      <sz val="10"/>
      <name val="Book Antiqua"/>
      <family val="1"/>
    </font>
    <font>
      <sz val="16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2"/>
      <name val="Book Antiqu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5" fillId="0" borderId="0"/>
    <xf numFmtId="0" fontId="55" fillId="0" borderId="0"/>
    <xf numFmtId="0" fontId="6" fillId="0" borderId="0"/>
    <xf numFmtId="0" fontId="6" fillId="0" borderId="0"/>
    <xf numFmtId="0" fontId="6" fillId="0" borderId="0"/>
  </cellStyleXfs>
  <cellXfs count="103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5" xfId="0" applyFont="1" applyBorder="1"/>
    <xf numFmtId="0" fontId="6" fillId="0" borderId="6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1" fillId="0" borderId="0" xfId="0" applyFont="1" applyAlignment="1"/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4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/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6" fillId="0" borderId="0" xfId="0" applyFont="1"/>
    <xf numFmtId="0" fontId="0" fillId="0" borderId="5" xfId="0" applyBorder="1"/>
    <xf numFmtId="0" fontId="16" fillId="0" borderId="2" xfId="0" quotePrefix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center"/>
    </xf>
    <xf numFmtId="0" fontId="18" fillId="0" borderId="0" xfId="1" applyFont="1"/>
    <xf numFmtId="0" fontId="19" fillId="0" borderId="2" xfId="1" applyFont="1" applyBorder="1" applyAlignment="1">
      <alignment horizontal="center" vertical="top" wrapText="1"/>
    </xf>
    <xf numFmtId="0" fontId="55" fillId="0" borderId="0" xfId="1"/>
    <xf numFmtId="0" fontId="55" fillId="0" borderId="0" xfId="1" applyAlignment="1">
      <alignment horizontal="left"/>
    </xf>
    <xf numFmtId="0" fontId="20" fillId="0" borderId="0" xfId="1" applyFont="1" applyAlignment="1">
      <alignment horizontal="left"/>
    </xf>
    <xf numFmtId="0" fontId="55" fillId="0" borderId="7" xfId="1" applyBorder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center"/>
    </xf>
    <xf numFmtId="49" fontId="18" fillId="0" borderId="2" xfId="1" applyNumberFormat="1" applyFont="1" applyBorder="1" applyAlignment="1">
      <alignment vertical="top" wrapText="1"/>
    </xf>
    <xf numFmtId="0" fontId="55" fillId="0" borderId="2" xfId="1" applyBorder="1"/>
    <xf numFmtId="0" fontId="18" fillId="0" borderId="2" xfId="1" applyFont="1" applyBorder="1" applyAlignment="1">
      <alignment vertical="top" wrapText="1"/>
    </xf>
    <xf numFmtId="0" fontId="55" fillId="0" borderId="0" xfId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1" fillId="0" borderId="3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/>
    </xf>
    <xf numFmtId="0" fontId="6" fillId="0" borderId="0" xfId="3"/>
    <xf numFmtId="0" fontId="11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/>
    <xf numFmtId="0" fontId="1" fillId="0" borderId="2" xfId="3" applyFont="1" applyBorder="1" applyAlignment="1">
      <alignment horizontal="center"/>
    </xf>
    <xf numFmtId="0" fontId="1" fillId="0" borderId="2" xfId="3" applyFont="1" applyBorder="1" applyAlignment="1">
      <alignment horizontal="center" vertical="top" wrapText="1"/>
    </xf>
    <xf numFmtId="0" fontId="1" fillId="0" borderId="4" xfId="3" applyFont="1" applyBorder="1" applyAlignment="1">
      <alignment horizontal="center" vertical="top" wrapText="1"/>
    </xf>
    <xf numFmtId="0" fontId="1" fillId="0" borderId="5" xfId="3" applyFont="1" applyBorder="1" applyAlignment="1">
      <alignment horizontal="center" vertical="top" wrapText="1"/>
    </xf>
    <xf numFmtId="0" fontId="6" fillId="0" borderId="2" xfId="3" applyBorder="1" applyAlignment="1">
      <alignment horizontal="center"/>
    </xf>
    <xf numFmtId="0" fontId="6" fillId="0" borderId="2" xfId="3" applyBorder="1"/>
    <xf numFmtId="0" fontId="6" fillId="0" borderId="4" xfId="3" applyBorder="1"/>
    <xf numFmtId="0" fontId="6" fillId="0" borderId="2" xfId="3" quotePrefix="1" applyBorder="1" applyAlignment="1">
      <alignment horizontal="center"/>
    </xf>
    <xf numFmtId="0" fontId="6" fillId="0" borderId="0" xfId="3" applyFill="1" applyBorder="1" applyAlignment="1">
      <alignment horizontal="left"/>
    </xf>
    <xf numFmtId="0" fontId="1" fillId="0" borderId="0" xfId="3" applyFont="1" applyBorder="1" applyAlignment="1">
      <alignment horizontal="center"/>
    </xf>
    <xf numFmtId="0" fontId="6" fillId="0" borderId="0" xfId="3" applyBorder="1"/>
    <xf numFmtId="0" fontId="5" fillId="0" borderId="0" xfId="3" applyFont="1"/>
    <xf numFmtId="0" fontId="1" fillId="0" borderId="0" xfId="3" applyFont="1"/>
    <xf numFmtId="0" fontId="2" fillId="0" borderId="0" xfId="3" applyFont="1" applyAlignment="1"/>
    <xf numFmtId="0" fontId="16" fillId="0" borderId="7" xfId="0" applyFont="1" applyBorder="1" applyAlignment="1"/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8" xfId="0" applyFont="1" applyBorder="1"/>
    <xf numFmtId="0" fontId="1" fillId="0" borderId="9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18" fillId="0" borderId="2" xfId="1" applyFont="1" applyBorder="1"/>
    <xf numFmtId="0" fontId="18" fillId="0" borderId="2" xfId="1" applyFont="1" applyBorder="1" applyAlignment="1">
      <alignment wrapText="1"/>
    </xf>
    <xf numFmtId="0" fontId="18" fillId="0" borderId="2" xfId="1" applyFont="1" applyBorder="1" applyAlignment="1"/>
    <xf numFmtId="0" fontId="18" fillId="0" borderId="0" xfId="1" applyFont="1" applyBorder="1"/>
    <xf numFmtId="0" fontId="1" fillId="0" borderId="10" xfId="0" applyFont="1" applyFill="1" applyBorder="1" applyAlignment="1">
      <alignment horizontal="center" vertical="top" wrapText="1"/>
    </xf>
    <xf numFmtId="0" fontId="16" fillId="0" borderId="0" xfId="0" applyFont="1" applyBorder="1" applyAlignment="1"/>
    <xf numFmtId="0" fontId="4" fillId="0" borderId="0" xfId="0" applyFont="1" applyAlignment="1"/>
    <xf numFmtId="0" fontId="9" fillId="0" borderId="0" xfId="0" applyFont="1" applyBorder="1"/>
    <xf numFmtId="0" fontId="23" fillId="0" borderId="0" xfId="1" applyFont="1"/>
    <xf numFmtId="0" fontId="55" fillId="0" borderId="2" xfId="1" applyBorder="1" applyAlignment="1">
      <alignment horizontal="center"/>
    </xf>
    <xf numFmtId="0" fontId="12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8" fillId="0" borderId="2" xfId="1" applyFont="1" applyBorder="1" applyAlignment="1">
      <alignment horizontal="center"/>
    </xf>
    <xf numFmtId="0" fontId="1" fillId="0" borderId="0" xfId="3" applyFont="1" applyBorder="1"/>
    <xf numFmtId="0" fontId="17" fillId="0" borderId="0" xfId="1" applyFont="1" applyBorder="1" applyAlignment="1">
      <alignment horizontal="center"/>
    </xf>
    <xf numFmtId="0" fontId="5" fillId="0" borderId="0" xfId="0" applyFont="1" applyBorder="1"/>
    <xf numFmtId="0" fontId="19" fillId="0" borderId="3" xfId="1" applyFont="1" applyBorder="1" applyAlignment="1">
      <alignment horizontal="center" vertical="top" wrapText="1"/>
    </xf>
    <xf numFmtId="0" fontId="5" fillId="0" borderId="2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0" xfId="1" applyFont="1" applyAlignment="1">
      <alignment horizontal="center" vertical="top" wrapText="1"/>
    </xf>
    <xf numFmtId="0" fontId="17" fillId="0" borderId="2" xfId="1" applyFont="1" applyBorder="1" applyAlignment="1">
      <alignment horizontal="center" vertical="top" wrapText="1"/>
    </xf>
    <xf numFmtId="0" fontId="10" fillId="0" borderId="0" xfId="3" applyFont="1" applyAlignment="1"/>
    <xf numFmtId="0" fontId="16" fillId="0" borderId="0" xfId="0" applyFont="1" applyBorder="1" applyAlignment="1">
      <alignment horizontal="center"/>
    </xf>
    <xf numFmtId="0" fontId="5" fillId="0" borderId="7" xfId="0" applyFont="1" applyBorder="1" applyAlignment="1"/>
    <xf numFmtId="0" fontId="1" fillId="0" borderId="10" xfId="3" applyFont="1" applyFill="1" applyBorder="1" applyAlignment="1">
      <alignment horizontal="center" vertical="top" wrapText="1"/>
    </xf>
    <xf numFmtId="0" fontId="6" fillId="0" borderId="0" xfId="3" applyAlignment="1">
      <alignment horizontal="left"/>
    </xf>
    <xf numFmtId="0" fontId="5" fillId="0" borderId="0" xfId="3" applyFont="1" applyAlignment="1">
      <alignment vertical="top" wrapText="1"/>
    </xf>
    <xf numFmtId="0" fontId="13" fillId="0" borderId="0" xfId="0" applyFont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6" fillId="0" borderId="0" xfId="1" applyFont="1"/>
    <xf numFmtId="0" fontId="4" fillId="0" borderId="0" xfId="1" applyFont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6" fillId="0" borderId="2" xfId="1" applyFont="1" applyBorder="1"/>
    <xf numFmtId="0" fontId="4" fillId="0" borderId="2" xfId="1" applyFont="1" applyBorder="1" applyAlignment="1">
      <alignment horizontal="center"/>
    </xf>
    <xf numFmtId="0" fontId="1" fillId="0" borderId="2" xfId="1" applyFont="1" applyBorder="1"/>
    <xf numFmtId="0" fontId="6" fillId="0" borderId="2" xfId="1" applyFont="1" applyBorder="1" applyAlignment="1"/>
    <xf numFmtId="0" fontId="6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6" fillId="0" borderId="2" xfId="0" applyFont="1" applyBorder="1" applyAlignment="1">
      <alignment wrapText="1"/>
    </xf>
    <xf numFmtId="0" fontId="26" fillId="0" borderId="3" xfId="1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23" fillId="0" borderId="0" xfId="1" applyFont="1" applyAlignment="1">
      <alignment horizontal="center"/>
    </xf>
    <xf numFmtId="0" fontId="27" fillId="0" borderId="10" xfId="1" applyFont="1" applyBorder="1" applyAlignment="1">
      <alignment horizontal="center" wrapText="1"/>
    </xf>
    <xf numFmtId="0" fontId="27" fillId="0" borderId="1" xfId="1" applyFont="1" applyBorder="1" applyAlignment="1">
      <alignment horizontal="center"/>
    </xf>
    <xf numFmtId="0" fontId="1" fillId="0" borderId="11" xfId="3" applyFont="1" applyFill="1" applyBorder="1" applyAlignment="1">
      <alignment horizontal="center" vertical="top" wrapText="1"/>
    </xf>
    <xf numFmtId="0" fontId="6" fillId="0" borderId="5" xfId="3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6" xfId="0" applyBorder="1"/>
    <xf numFmtId="0" fontId="5" fillId="0" borderId="0" xfId="0" applyFont="1" applyBorder="1" applyAlignment="1"/>
    <xf numFmtId="0" fontId="21" fillId="0" borderId="5" xfId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9" fillId="0" borderId="0" xfId="1" applyFont="1" applyAlignment="1">
      <alignment horizontal="center"/>
    </xf>
    <xf numFmtId="0" fontId="6" fillId="0" borderId="2" xfId="3" applyFont="1" applyBorder="1" applyAlignment="1">
      <alignment horizontal="center" vertical="top" wrapText="1"/>
    </xf>
    <xf numFmtId="0" fontId="6" fillId="0" borderId="0" xfId="3" applyFont="1"/>
    <xf numFmtId="0" fontId="1" fillId="0" borderId="2" xfId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6" fillId="0" borderId="2" xfId="3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" fillId="0" borderId="2" xfId="3" applyFont="1" applyBorder="1" applyAlignment="1">
      <alignment horizontal="left" vertical="center" wrapText="1"/>
    </xf>
    <xf numFmtId="0" fontId="1" fillId="0" borderId="2" xfId="3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 wrapText="1"/>
    </xf>
    <xf numFmtId="0" fontId="6" fillId="0" borderId="0" xfId="4"/>
    <xf numFmtId="0" fontId="5" fillId="0" borderId="0" xfId="4" applyFont="1" applyAlignment="1"/>
    <xf numFmtId="0" fontId="11" fillId="0" borderId="0" xfId="4" applyFont="1" applyAlignment="1"/>
    <xf numFmtId="0" fontId="3" fillId="0" borderId="0" xfId="4" applyFont="1"/>
    <xf numFmtId="0" fontId="16" fillId="0" borderId="2" xfId="4" applyFont="1" applyBorder="1" applyAlignment="1">
      <alignment horizontal="center" vertical="top" wrapText="1"/>
    </xf>
    <xf numFmtId="0" fontId="16" fillId="0" borderId="0" xfId="4" applyFont="1"/>
    <xf numFmtId="0" fontId="16" fillId="0" borderId="2" xfId="4" applyFont="1" applyBorder="1"/>
    <xf numFmtId="0" fontId="16" fillId="0" borderId="0" xfId="4" applyFont="1" applyBorder="1"/>
    <xf numFmtId="0" fontId="16" fillId="0" borderId="5" xfId="4" applyFont="1" applyBorder="1" applyAlignment="1">
      <alignment horizontal="center" vertical="top" wrapText="1"/>
    </xf>
    <xf numFmtId="0" fontId="16" fillId="0" borderId="9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1" fillId="0" borderId="0" xfId="4" applyFont="1"/>
    <xf numFmtId="0" fontId="16" fillId="0" borderId="2" xfId="4" applyFont="1" applyBorder="1" applyAlignment="1">
      <alignment horizontal="center"/>
    </xf>
    <xf numFmtId="0" fontId="1" fillId="0" borderId="2" xfId="4" applyFont="1" applyBorder="1"/>
    <xf numFmtId="0" fontId="1" fillId="0" borderId="2" xfId="4" applyFont="1" applyBorder="1" applyAlignment="1">
      <alignment horizontal="center"/>
    </xf>
    <xf numFmtId="0" fontId="1" fillId="0" borderId="2" xfId="4" applyFont="1" applyBorder="1" applyAlignment="1">
      <alignment horizontal="left"/>
    </xf>
    <xf numFmtId="0" fontId="1" fillId="0" borderId="2" xfId="4" applyFont="1" applyBorder="1" applyAlignment="1">
      <alignment horizontal="left" wrapText="1"/>
    </xf>
    <xf numFmtId="0" fontId="6" fillId="0" borderId="2" xfId="4" quotePrefix="1" applyBorder="1" applyAlignment="1">
      <alignment horizontal="center"/>
    </xf>
    <xf numFmtId="0" fontId="6" fillId="0" borderId="2" xfId="4" quotePrefix="1" applyBorder="1" applyAlignment="1">
      <alignment horizontal="left"/>
    </xf>
    <xf numFmtId="0" fontId="6" fillId="0" borderId="0" xfId="4" applyFill="1" applyBorder="1" applyAlignment="1">
      <alignment horizontal="left"/>
    </xf>
    <xf numFmtId="0" fontId="6" fillId="0" borderId="0" xfId="4" applyAlignment="1">
      <alignment horizontal="left"/>
    </xf>
    <xf numFmtId="0" fontId="5" fillId="0" borderId="0" xfId="4" applyFont="1"/>
    <xf numFmtId="0" fontId="6" fillId="0" borderId="0" xfId="5"/>
    <xf numFmtId="0" fontId="2" fillId="0" borderId="0" xfId="5" applyFont="1" applyAlignment="1">
      <alignment horizontal="right"/>
    </xf>
    <xf numFmtId="0" fontId="3" fillId="0" borderId="0" xfId="5" applyFont="1" applyAlignment="1">
      <alignment horizontal="right"/>
    </xf>
    <xf numFmtId="0" fontId="14" fillId="0" borderId="2" xfId="5" applyFont="1" applyBorder="1" applyAlignment="1">
      <alignment horizontal="center" vertical="top" wrapText="1"/>
    </xf>
    <xf numFmtId="0" fontId="14" fillId="0" borderId="2" xfId="5" applyFont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/>
    </xf>
    <xf numFmtId="0" fontId="12" fillId="0" borderId="2" xfId="5" applyFont="1" applyBorder="1" applyAlignment="1">
      <alignment horizontal="left" vertical="top" wrapText="1"/>
    </xf>
    <xf numFmtId="0" fontId="12" fillId="0" borderId="2" xfId="5" applyFont="1" applyBorder="1" applyAlignment="1">
      <alignment horizontal="center" vertical="top" wrapText="1"/>
    </xf>
    <xf numFmtId="0" fontId="12" fillId="0" borderId="0" xfId="5" applyFont="1" applyAlignment="1">
      <alignment horizontal="left"/>
    </xf>
    <xf numFmtId="0" fontId="5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Border="1" applyAlignment="1"/>
    <xf numFmtId="0" fontId="34" fillId="0" borderId="1" xfId="0" applyFont="1" applyBorder="1" applyAlignment="1">
      <alignment vertical="top" wrapText="1"/>
    </xf>
    <xf numFmtId="0" fontId="34" fillId="2" borderId="1" xfId="0" applyFont="1" applyFill="1" applyBorder="1" applyAlignment="1">
      <alignment vertical="center" wrapText="1"/>
    </xf>
    <xf numFmtId="0" fontId="35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8" fillId="0" borderId="0" xfId="0" applyFont="1"/>
    <xf numFmtId="0" fontId="1" fillId="0" borderId="0" xfId="1" applyFont="1"/>
    <xf numFmtId="0" fontId="1" fillId="0" borderId="0" xfId="1" applyFont="1" applyAlignment="1">
      <alignment horizontal="center" vertical="top" wrapText="1"/>
    </xf>
    <xf numFmtId="0" fontId="1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5" fillId="0" borderId="0" xfId="1" applyFont="1"/>
    <xf numFmtId="0" fontId="1" fillId="0" borderId="0" xfId="1" applyFont="1" applyAlignment="1"/>
    <xf numFmtId="0" fontId="1" fillId="0" borderId="7" xfId="1" applyFont="1" applyBorder="1" applyAlignment="1"/>
    <xf numFmtId="0" fontId="1" fillId="0" borderId="0" xfId="1" applyFont="1" applyBorder="1" applyAlignment="1"/>
    <xf numFmtId="0" fontId="1" fillId="0" borderId="0" xfId="1" applyFont="1" applyBorder="1"/>
    <xf numFmtId="0" fontId="1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left"/>
    </xf>
    <xf numFmtId="0" fontId="35" fillId="0" borderId="2" xfId="0" applyFont="1" applyBorder="1" applyAlignment="1">
      <alignment horizontal="center" vertical="top" wrapText="1"/>
    </xf>
    <xf numFmtId="0" fontId="1" fillId="0" borderId="2" xfId="1" applyFont="1" applyBorder="1" applyAlignment="1"/>
    <xf numFmtId="0" fontId="12" fillId="0" borderId="0" xfId="1" applyFont="1" applyBorder="1" applyAlignment="1"/>
    <xf numFmtId="0" fontId="1" fillId="0" borderId="2" xfId="1" applyFont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16" fillId="0" borderId="0" xfId="1" applyFont="1"/>
    <xf numFmtId="0" fontId="14" fillId="0" borderId="0" xfId="1" applyFont="1" applyBorder="1" applyAlignment="1">
      <alignment wrapText="1"/>
    </xf>
    <xf numFmtId="0" fontId="1" fillId="2" borderId="2" xfId="1" quotePrefix="1" applyFont="1" applyFill="1" applyBorder="1" applyAlignment="1">
      <alignment horizontal="center" vertical="center" wrapText="1"/>
    </xf>
    <xf numFmtId="0" fontId="16" fillId="2" borderId="3" xfId="1" quotePrefix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2" xfId="1" applyFont="1" applyBorder="1" applyAlignment="1">
      <alignment horizontal="left"/>
    </xf>
    <xf numFmtId="0" fontId="31" fillId="0" borderId="0" xfId="0" applyFont="1" applyAlignment="1"/>
    <xf numFmtId="0" fontId="32" fillId="0" borderId="0" xfId="0" applyFont="1" applyAlignment="1"/>
    <xf numFmtId="0" fontId="35" fillId="0" borderId="0" xfId="0" applyFont="1" applyBorder="1" applyAlignment="1"/>
    <xf numFmtId="0" fontId="34" fillId="0" borderId="2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/>
    </xf>
    <xf numFmtId="0" fontId="60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center"/>
    </xf>
    <xf numFmtId="0" fontId="6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4" fillId="0" borderId="2" xfId="0" applyFont="1" applyBorder="1" applyAlignment="1">
      <alignment vertical="top" wrapText="1"/>
    </xf>
    <xf numFmtId="0" fontId="64" fillId="0" borderId="2" xfId="0" applyFont="1" applyBorder="1" applyAlignment="1">
      <alignment horizontal="center" vertical="top" wrapText="1"/>
    </xf>
    <xf numFmtId="0" fontId="56" fillId="0" borderId="0" xfId="0" applyFont="1"/>
    <xf numFmtId="0" fontId="65" fillId="0" borderId="2" xfId="0" applyFont="1" applyBorder="1" applyAlignment="1">
      <alignment vertical="center" wrapText="1"/>
    </xf>
    <xf numFmtId="0" fontId="65" fillId="0" borderId="2" xfId="0" applyFont="1" applyBorder="1" applyAlignment="1">
      <alignment horizontal="left" vertical="center" wrapText="1" indent="2"/>
    </xf>
    <xf numFmtId="0" fontId="65" fillId="0" borderId="0" xfId="0" applyFont="1" applyBorder="1" applyAlignment="1">
      <alignment horizontal="left" vertical="center" wrapText="1" indent="2"/>
    </xf>
    <xf numFmtId="0" fontId="65" fillId="0" borderId="0" xfId="0" applyFont="1" applyBorder="1" applyAlignment="1">
      <alignment vertical="center" wrapText="1"/>
    </xf>
    <xf numFmtId="0" fontId="56" fillId="0" borderId="2" xfId="0" applyFont="1" applyBorder="1" applyAlignment="1">
      <alignment vertical="top" wrapText="1"/>
    </xf>
    <xf numFmtId="0" fontId="56" fillId="0" borderId="5" xfId="0" applyFont="1" applyBorder="1" applyAlignment="1">
      <alignment horizontal="center" vertical="top" wrapText="1"/>
    </xf>
    <xf numFmtId="0" fontId="65" fillId="0" borderId="5" xfId="0" applyFont="1" applyBorder="1" applyAlignment="1">
      <alignment vertical="center" wrapText="1"/>
    </xf>
    <xf numFmtId="0" fontId="56" fillId="0" borderId="2" xfId="0" applyFont="1" applyBorder="1"/>
    <xf numFmtId="0" fontId="65" fillId="0" borderId="2" xfId="0" applyFont="1" applyBorder="1" applyAlignment="1">
      <alignment horizontal="center" vertical="center" wrapText="1"/>
    </xf>
    <xf numFmtId="0" fontId="4" fillId="0" borderId="0" xfId="1" applyFont="1" applyAlignment="1"/>
    <xf numFmtId="0" fontId="3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66" fillId="0" borderId="2" xfId="0" applyFont="1" applyBorder="1"/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3" borderId="0" xfId="0" applyFont="1" applyFill="1"/>
    <xf numFmtId="0" fontId="11" fillId="3" borderId="0" xfId="0" applyFont="1" applyFill="1"/>
    <xf numFmtId="0" fontId="1" fillId="3" borderId="0" xfId="0" applyFont="1" applyFill="1"/>
    <xf numFmtId="0" fontId="60" fillId="0" borderId="3" xfId="0" applyFont="1" applyBorder="1" applyAlignment="1">
      <alignment horizontal="center" vertical="top" wrapText="1"/>
    </xf>
    <xf numFmtId="0" fontId="60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1" fillId="0" borderId="2" xfId="3" applyFont="1" applyFill="1" applyBorder="1" applyAlignment="1">
      <alignment horizontal="left" vertical="center" wrapText="1"/>
    </xf>
    <xf numFmtId="0" fontId="6" fillId="2" borderId="0" xfId="1" applyFont="1" applyFill="1"/>
    <xf numFmtId="0" fontId="4" fillId="2" borderId="0" xfId="1" applyFont="1" applyFill="1" applyAlignment="1"/>
    <xf numFmtId="0" fontId="16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5" xfId="0" applyFont="1" applyFill="1" applyBorder="1" applyAlignment="1"/>
    <xf numFmtId="0" fontId="6" fillId="2" borderId="2" xfId="0" quotePrefix="1" applyFont="1" applyFill="1" applyBorder="1" applyAlignment="1">
      <alignment horizont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0" borderId="0" xfId="3" applyFont="1" applyAlignment="1"/>
    <xf numFmtId="0" fontId="16" fillId="0" borderId="0" xfId="3" applyFont="1" applyAlignment="1">
      <alignment horizontal="right"/>
    </xf>
    <xf numFmtId="0" fontId="9" fillId="0" borderId="2" xfId="0" applyFont="1" applyBorder="1" applyAlignment="1">
      <alignment horizontal="center"/>
    </xf>
    <xf numFmtId="0" fontId="56" fillId="0" borderId="2" xfId="1" applyFont="1" applyBorder="1"/>
    <xf numFmtId="0" fontId="64" fillId="0" borderId="2" xfId="1" applyFont="1" applyBorder="1"/>
    <xf numFmtId="0" fontId="56" fillId="0" borderId="0" xfId="1" applyFont="1" applyBorder="1"/>
    <xf numFmtId="0" fontId="56" fillId="0" borderId="2" xfId="1" applyFont="1" applyBorder="1" applyAlignment="1">
      <alignment horizontal="center"/>
    </xf>
    <xf numFmtId="0" fontId="19" fillId="0" borderId="2" xfId="1" applyFont="1" applyBorder="1"/>
    <xf numFmtId="0" fontId="33" fillId="2" borderId="0" xfId="0" applyFont="1" applyFill="1"/>
    <xf numFmtId="0" fontId="56" fillId="2" borderId="2" xfId="0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horizontal="center" vertical="top" wrapText="1"/>
    </xf>
    <xf numFmtId="0" fontId="0" fillId="2" borderId="0" xfId="0" applyFill="1"/>
    <xf numFmtId="0" fontId="61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33" fillId="0" borderId="2" xfId="0" quotePrefix="1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9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39" fillId="0" borderId="0" xfId="0" applyFont="1" applyAlignment="1"/>
    <xf numFmtId="0" fontId="14" fillId="0" borderId="0" xfId="0" applyFont="1" applyAlignment="1"/>
    <xf numFmtId="0" fontId="67" fillId="0" borderId="2" xfId="0" applyFont="1" applyBorder="1"/>
    <xf numFmtId="0" fontId="56" fillId="0" borderId="2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/>
    <xf numFmtId="0" fontId="34" fillId="2" borderId="1" xfId="0" applyFont="1" applyFill="1" applyBorder="1" applyAlignment="1">
      <alignment horizontal="center" vertical="top" wrapText="1"/>
    </xf>
    <xf numFmtId="0" fontId="1" fillId="0" borderId="0" xfId="2" applyFont="1"/>
    <xf numFmtId="0" fontId="1" fillId="0" borderId="0" xfId="2" applyFont="1" applyAlignment="1">
      <alignment horizontal="center" vertical="top" wrapText="1"/>
    </xf>
    <xf numFmtId="0" fontId="1" fillId="0" borderId="0" xfId="2" applyFont="1" applyAlignment="1"/>
    <xf numFmtId="0" fontId="1" fillId="0" borderId="0" xfId="2" applyFont="1" applyAlignment="1">
      <alignment horizontal="center"/>
    </xf>
    <xf numFmtId="0" fontId="31" fillId="2" borderId="0" xfId="0" applyFont="1" applyFill="1" applyAlignment="1">
      <alignment horizontal="center"/>
    </xf>
    <xf numFmtId="0" fontId="35" fillId="2" borderId="2" xfId="0" quotePrefix="1" applyFont="1" applyFill="1" applyBorder="1" applyAlignment="1">
      <alignment horizontal="center" vertical="top" wrapText="1"/>
    </xf>
    <xf numFmtId="0" fontId="13" fillId="0" borderId="0" xfId="3" applyFont="1" applyAlignment="1">
      <alignment horizontal="left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6" fillId="0" borderId="2" xfId="3" applyFont="1" applyBorder="1"/>
    <xf numFmtId="0" fontId="6" fillId="0" borderId="0" xfId="3" applyFont="1" applyBorder="1"/>
    <xf numFmtId="0" fontId="6" fillId="0" borderId="2" xfId="3" applyFont="1" applyBorder="1" applyAlignment="1">
      <alignment horizontal="center"/>
    </xf>
    <xf numFmtId="0" fontId="6" fillId="0" borderId="2" xfId="3" quotePrefix="1" applyFont="1" applyBorder="1" applyAlignment="1">
      <alignment horizontal="center"/>
    </xf>
    <xf numFmtId="0" fontId="1" fillId="0" borderId="2" xfId="3" applyFont="1" applyBorder="1"/>
    <xf numFmtId="0" fontId="1" fillId="0" borderId="0" xfId="3" applyFont="1" applyAlignment="1">
      <alignment horizontal="right" vertical="top" wrapText="1"/>
    </xf>
    <xf numFmtId="0" fontId="67" fillId="0" borderId="2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68" fillId="0" borderId="2" xfId="0" applyFont="1" applyBorder="1" applyAlignment="1">
      <alignment horizontal="center" vertical="top" wrapText="1"/>
    </xf>
    <xf numFmtId="0" fontId="1" fillId="0" borderId="0" xfId="2" applyFont="1" applyAlignment="1">
      <alignment vertical="top" wrapText="1"/>
    </xf>
    <xf numFmtId="0" fontId="1" fillId="0" borderId="0" xfId="5" applyFont="1" applyAlignment="1">
      <alignment horizontal="left"/>
    </xf>
    <xf numFmtId="4" fontId="12" fillId="0" borderId="2" xfId="0" applyNumberFormat="1" applyFon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14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4" fillId="0" borderId="2" xfId="5" applyNumberFormat="1" applyFont="1" applyBorder="1" applyAlignment="1">
      <alignment horizontal="center" vertical="top" wrapText="1"/>
    </xf>
    <xf numFmtId="4" fontId="14" fillId="0" borderId="2" xfId="5" applyNumberFormat="1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2" xfId="5" applyFont="1" applyBorder="1" applyAlignment="1">
      <alignment vertical="center"/>
    </xf>
    <xf numFmtId="4" fontId="14" fillId="0" borderId="2" xfId="5" applyNumberFormat="1" applyFont="1" applyBorder="1" applyAlignment="1">
      <alignment horizontal="left" vertical="center" wrapText="1"/>
    </xf>
    <xf numFmtId="0" fontId="14" fillId="0" borderId="2" xfId="5" applyFont="1" applyBorder="1" applyAlignment="1">
      <alignment horizontal="left" vertical="top" wrapText="1"/>
    </xf>
    <xf numFmtId="4" fontId="14" fillId="0" borderId="2" xfId="5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top" wrapText="1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0" fillId="2" borderId="2" xfId="0" quotePrefix="1" applyFont="1" applyFill="1" applyBorder="1" applyAlignment="1">
      <alignment horizontal="center" vertical="top" wrapText="1"/>
    </xf>
    <xf numFmtId="0" fontId="50" fillId="0" borderId="2" xfId="0" quotePrefix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5" xfId="3" applyFont="1" applyBorder="1" applyAlignment="1">
      <alignment horizontal="center"/>
    </xf>
    <xf numFmtId="0" fontId="1" fillId="0" borderId="4" xfId="3" applyFont="1" applyBorder="1" applyAlignment="1">
      <alignment horizontal="center"/>
    </xf>
    <xf numFmtId="0" fontId="6" fillId="0" borderId="6" xfId="3" applyBorder="1"/>
    <xf numFmtId="0" fontId="6" fillId="0" borderId="1" xfId="3" applyBorder="1"/>
    <xf numFmtId="0" fontId="6" fillId="0" borderId="3" xfId="3" applyBorder="1"/>
    <xf numFmtId="0" fontId="0" fillId="0" borderId="1" xfId="0" applyBorder="1"/>
    <xf numFmtId="0" fontId="0" fillId="0" borderId="3" xfId="0" applyBorder="1"/>
    <xf numFmtId="0" fontId="69" fillId="0" borderId="2" xfId="0" applyFont="1" applyBorder="1" applyAlignment="1">
      <alignment vertical="center" wrapText="1"/>
    </xf>
    <xf numFmtId="0" fontId="69" fillId="0" borderId="2" xfId="0" applyFont="1" applyBorder="1" applyAlignment="1">
      <alignment horizontal="left" vertical="center" wrapText="1"/>
    </xf>
    <xf numFmtId="0" fontId="56" fillId="0" borderId="6" xfId="0" applyFont="1" applyBorder="1"/>
    <xf numFmtId="0" fontId="65" fillId="0" borderId="12" xfId="0" applyFont="1" applyBorder="1" applyAlignment="1">
      <alignment vertical="center" wrapText="1"/>
    </xf>
    <xf numFmtId="0" fontId="65" fillId="0" borderId="3" xfId="0" applyFont="1" applyBorder="1" applyAlignment="1">
      <alignment vertical="center" wrapText="1"/>
    </xf>
    <xf numFmtId="0" fontId="65" fillId="0" borderId="8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19" fillId="0" borderId="5" xfId="1" applyFont="1" applyBorder="1" applyAlignment="1">
      <alignment horizontal="center" vertical="top" wrapText="1"/>
    </xf>
    <xf numFmtId="0" fontId="19" fillId="0" borderId="6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center" vertical="top" wrapText="1"/>
    </xf>
    <xf numFmtId="0" fontId="55" fillId="0" borderId="3" xfId="1" applyBorder="1"/>
    <xf numFmtId="49" fontId="19" fillId="0" borderId="2" xfId="1" applyNumberFormat="1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4" fontId="1" fillId="0" borderId="2" xfId="4" applyNumberFormat="1" applyFont="1" applyBorder="1" applyAlignment="1">
      <alignment horizontal="left"/>
    </xf>
    <xf numFmtId="4" fontId="6" fillId="0" borderId="2" xfId="4" applyNumberFormat="1" applyBorder="1" applyAlignment="1">
      <alignment horizontal="left"/>
    </xf>
    <xf numFmtId="4" fontId="1" fillId="0" borderId="2" xfId="4" applyNumberFormat="1" applyFont="1" applyBorder="1" applyAlignment="1">
      <alignment horizontal="center"/>
    </xf>
    <xf numFmtId="4" fontId="6" fillId="0" borderId="0" xfId="4" applyNumberFormat="1"/>
    <xf numFmtId="0" fontId="6" fillId="0" borderId="5" xfId="3" applyFont="1" applyBorder="1"/>
    <xf numFmtId="0" fontId="6" fillId="0" borderId="6" xfId="3" applyFont="1" applyBorder="1"/>
    <xf numFmtId="0" fontId="6" fillId="0" borderId="1" xfId="3" applyFont="1" applyBorder="1"/>
    <xf numFmtId="0" fontId="6" fillId="0" borderId="3" xfId="3" applyFont="1" applyBorder="1"/>
    <xf numFmtId="4" fontId="70" fillId="0" borderId="2" xfId="0" applyNumberFormat="1" applyFont="1" applyBorder="1" applyAlignment="1">
      <alignment horizontal="left"/>
    </xf>
    <xf numFmtId="4" fontId="68" fillId="0" borderId="2" xfId="0" applyNumberFormat="1" applyFont="1" applyBorder="1"/>
    <xf numFmtId="4" fontId="70" fillId="0" borderId="2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2" fontId="6" fillId="2" borderId="2" xfId="0" applyNumberFormat="1" applyFont="1" applyFill="1" applyBorder="1"/>
    <xf numFmtId="0" fontId="34" fillId="0" borderId="2" xfId="0" quotePrefix="1" applyFont="1" applyBorder="1" applyAlignment="1">
      <alignment horizontal="center" vertical="top" wrapText="1"/>
    </xf>
    <xf numFmtId="0" fontId="34" fillId="2" borderId="2" xfId="0" quotePrefix="1" applyFont="1" applyFill="1" applyBorder="1" applyAlignment="1">
      <alignment horizontal="center" vertical="top" wrapText="1"/>
    </xf>
    <xf numFmtId="0" fontId="7" fillId="0" borderId="5" xfId="4" applyFont="1" applyBorder="1" applyAlignment="1">
      <alignment horizontal="center" vertical="top" wrapText="1"/>
    </xf>
    <xf numFmtId="0" fontId="12" fillId="0" borderId="2" xfId="5" applyFont="1" applyBorder="1" applyAlignment="1">
      <alignment horizontal="left" vertical="center"/>
    </xf>
    <xf numFmtId="0" fontId="6" fillId="0" borderId="1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5" xfId="4" applyFont="1" applyBorder="1" applyAlignment="1">
      <alignment vertical="top" wrapText="1"/>
    </xf>
    <xf numFmtId="0" fontId="7" fillId="0" borderId="6" xfId="4" applyFont="1" applyBorder="1" applyAlignment="1">
      <alignment vertical="top" wrapText="1"/>
    </xf>
    <xf numFmtId="0" fontId="56" fillId="0" borderId="0" xfId="1" applyFont="1" applyBorder="1" applyAlignment="1">
      <alignment horizontal="center"/>
    </xf>
    <xf numFmtId="49" fontId="19" fillId="0" borderId="0" xfId="1" applyNumberFormat="1" applyFont="1" applyBorder="1" applyAlignment="1">
      <alignment horizontal="center" vertical="top" wrapText="1"/>
    </xf>
    <xf numFmtId="4" fontId="6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14" fillId="0" borderId="7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0" borderId="2" xfId="0" quotePrefix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6" fillId="0" borderId="5" xfId="0" quotePrefix="1" applyFont="1" applyBorder="1" applyAlignment="1">
      <alignment horizontal="center" vertical="top" wrapText="1"/>
    </xf>
    <xf numFmtId="0" fontId="16" fillId="0" borderId="9" xfId="0" quotePrefix="1" applyFont="1" applyBorder="1" applyAlignment="1">
      <alignment horizontal="center" vertical="top" wrapText="1"/>
    </xf>
    <xf numFmtId="0" fontId="16" fillId="0" borderId="6" xfId="0" quotePrefix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5" xfId="5" applyFont="1" applyBorder="1" applyAlignment="1">
      <alignment horizontal="center" vertical="top" wrapText="1"/>
    </xf>
    <xf numFmtId="0" fontId="11" fillId="0" borderId="6" xfId="5" applyFont="1" applyBorder="1" applyAlignment="1">
      <alignment horizontal="center" vertical="top" wrapText="1"/>
    </xf>
    <xf numFmtId="0" fontId="12" fillId="0" borderId="0" xfId="5" applyFont="1" applyAlignment="1">
      <alignment horizontal="left"/>
    </xf>
    <xf numFmtId="0" fontId="5" fillId="0" borderId="0" xfId="3" applyFont="1" applyAlignment="1">
      <alignment horizontal="right" vertical="top" wrapText="1"/>
    </xf>
    <xf numFmtId="0" fontId="14" fillId="0" borderId="2" xfId="5" applyFont="1" applyBorder="1" applyAlignment="1">
      <alignment horizontal="center" vertical="top" wrapText="1"/>
    </xf>
    <xf numFmtId="0" fontId="14" fillId="0" borderId="12" xfId="5" applyFont="1" applyBorder="1" applyAlignment="1">
      <alignment horizontal="center" vertical="top" wrapText="1"/>
    </xf>
    <xf numFmtId="0" fontId="14" fillId="0" borderId="15" xfId="5" applyFont="1" applyBorder="1" applyAlignment="1">
      <alignment horizontal="center" vertical="top" wrapText="1"/>
    </xf>
    <xf numFmtId="0" fontId="14" fillId="0" borderId="13" xfId="5" applyFont="1" applyBorder="1" applyAlignment="1">
      <alignment horizontal="center" vertical="top" wrapText="1"/>
    </xf>
    <xf numFmtId="0" fontId="14" fillId="0" borderId="8" xfId="5" applyFont="1" applyBorder="1" applyAlignment="1">
      <alignment horizontal="center" vertical="top" wrapText="1"/>
    </xf>
    <xf numFmtId="0" fontId="14" fillId="0" borderId="7" xfId="5" applyFont="1" applyBorder="1" applyAlignment="1">
      <alignment horizontal="center" vertical="top" wrapText="1"/>
    </xf>
    <xf numFmtId="0" fontId="14" fillId="0" borderId="14" xfId="5" applyFont="1" applyBorder="1" applyAlignment="1">
      <alignment horizontal="center" vertical="top" wrapText="1"/>
    </xf>
    <xf numFmtId="0" fontId="14" fillId="0" borderId="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0" fontId="1" fillId="0" borderId="0" xfId="5" applyFont="1" applyAlignment="1">
      <alignment horizontal="left"/>
    </xf>
    <xf numFmtId="0" fontId="16" fillId="0" borderId="7" xfId="5" applyFont="1" applyBorder="1" applyAlignment="1">
      <alignment horizontal="center"/>
    </xf>
    <xf numFmtId="0" fontId="1" fillId="0" borderId="0" xfId="1" applyFont="1" applyAlignment="1">
      <alignment horizontal="center" vertical="top" wrapText="1"/>
    </xf>
    <xf numFmtId="0" fontId="1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0" xfId="2" applyFont="1" applyAlignment="1">
      <alignment horizontal="center" vertical="top" wrapText="1"/>
    </xf>
    <xf numFmtId="0" fontId="6" fillId="0" borderId="0" xfId="0" applyFont="1"/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" fillId="2" borderId="1" xfId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top"/>
    </xf>
    <xf numFmtId="0" fontId="60" fillId="0" borderId="2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/>
    </xf>
    <xf numFmtId="0" fontId="60" fillId="0" borderId="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3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1" fillId="2" borderId="1" xfId="1" quotePrefix="1" applyFont="1" applyFill="1" applyBorder="1" applyAlignment="1">
      <alignment horizontal="center" vertical="center" wrapText="1"/>
    </xf>
    <xf numFmtId="0" fontId="1" fillId="2" borderId="3" xfId="1" quotePrefix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 applyFont="1" applyAlignment="1">
      <alignment horizontal="left"/>
    </xf>
    <xf numFmtId="0" fontId="1" fillId="0" borderId="15" xfId="1" applyFont="1" applyBorder="1" applyAlignment="1">
      <alignment horizontal="center" vertical="top" wrapText="1"/>
    </xf>
    <xf numFmtId="0" fontId="1" fillId="2" borderId="5" xfId="1" quotePrefix="1" applyFont="1" applyFill="1" applyBorder="1" applyAlignment="1">
      <alignment horizontal="center" vertical="center" wrapText="1"/>
    </xf>
    <xf numFmtId="0" fontId="1" fillId="2" borderId="9" xfId="1" quotePrefix="1" applyFont="1" applyFill="1" applyBorder="1" applyAlignment="1">
      <alignment horizontal="center" vertical="center" wrapText="1"/>
    </xf>
    <xf numFmtId="0" fontId="1" fillId="2" borderId="6" xfId="1" quotePrefix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1" fillId="0" borderId="0" xfId="1" applyFont="1" applyAlignment="1">
      <alignment horizontal="left" vertical="top" wrapText="1"/>
    </xf>
    <xf numFmtId="0" fontId="68" fillId="0" borderId="2" xfId="0" applyFont="1" applyBorder="1" applyAlignment="1">
      <alignment horizontal="center" vertical="top" wrapText="1"/>
    </xf>
    <xf numFmtId="0" fontId="57" fillId="0" borderId="0" xfId="0" applyFont="1" applyAlignment="1">
      <alignment horizontal="right"/>
    </xf>
    <xf numFmtId="0" fontId="68" fillId="0" borderId="1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3" xfId="0" applyFont="1" applyBorder="1" applyAlignment="1">
      <alignment horizontal="center" vertical="top" wrapText="1"/>
    </xf>
    <xf numFmtId="0" fontId="1" fillId="0" borderId="0" xfId="2" applyFont="1" applyAlignment="1"/>
    <xf numFmtId="0" fontId="1" fillId="0" borderId="0" xfId="2" applyFont="1" applyAlignment="1">
      <alignment vertical="top" wrapText="1"/>
    </xf>
    <xf numFmtId="0" fontId="1" fillId="0" borderId="0" xfId="1" applyFont="1" applyAlignment="1">
      <alignment vertical="top" wrapText="1"/>
    </xf>
    <xf numFmtId="0" fontId="15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56" fillId="0" borderId="2" xfId="0" applyFont="1" applyBorder="1" applyAlignment="1">
      <alignment horizontal="center" vertical="top" wrapText="1"/>
    </xf>
    <xf numFmtId="0" fontId="16" fillId="2" borderId="7" xfId="0" applyFont="1" applyFill="1" applyBorder="1" applyAlignment="1">
      <alignment horizontal="right"/>
    </xf>
    <xf numFmtId="0" fontId="56" fillId="2" borderId="5" xfId="0" applyFont="1" applyFill="1" applyBorder="1" applyAlignment="1">
      <alignment horizontal="center" vertical="top" wrapText="1"/>
    </xf>
    <xf numFmtId="0" fontId="56" fillId="2" borderId="9" xfId="0" applyFont="1" applyFill="1" applyBorder="1" applyAlignment="1">
      <alignment horizontal="center" vertical="top" wrapText="1"/>
    </xf>
    <xf numFmtId="0" fontId="56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quotePrefix="1" applyFont="1" applyBorder="1" applyAlignment="1">
      <alignment horizontal="center" vertical="center" wrapText="1"/>
    </xf>
    <xf numFmtId="0" fontId="35" fillId="0" borderId="11" xfId="0" quotePrefix="1" applyFont="1" applyBorder="1" applyAlignment="1">
      <alignment horizontal="center" vertical="center" wrapText="1"/>
    </xf>
    <xf numFmtId="0" fontId="35" fillId="0" borderId="16" xfId="0" quotePrefix="1" applyFont="1" applyBorder="1" applyAlignment="1">
      <alignment horizontal="center" vertical="center" wrapText="1"/>
    </xf>
    <xf numFmtId="0" fontId="35" fillId="0" borderId="8" xfId="0" quotePrefix="1" applyFont="1" applyBorder="1" applyAlignment="1">
      <alignment horizontal="center" vertical="center" wrapText="1"/>
    </xf>
    <xf numFmtId="0" fontId="35" fillId="0" borderId="14" xfId="0" quotePrefix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3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0" xfId="3" applyFont="1" applyAlignment="1">
      <alignment horizontal="center"/>
    </xf>
    <xf numFmtId="0" fontId="0" fillId="0" borderId="0" xfId="0" applyAlignment="1">
      <alignment horizontal="left"/>
    </xf>
    <xf numFmtId="0" fontId="6" fillId="0" borderId="0" xfId="3" applyAlignment="1">
      <alignment horizontal="center"/>
    </xf>
    <xf numFmtId="0" fontId="7" fillId="0" borderId="0" xfId="3" applyFont="1" applyAlignment="1">
      <alignment horizontal="center"/>
    </xf>
    <xf numFmtId="0" fontId="1" fillId="0" borderId="5" xfId="3" applyFont="1" applyBorder="1" applyAlignment="1">
      <alignment horizontal="center" vertical="top"/>
    </xf>
    <xf numFmtId="0" fontId="1" fillId="0" borderId="9" xfId="3" applyFont="1" applyBorder="1" applyAlignment="1">
      <alignment horizontal="center" vertical="top"/>
    </xf>
    <xf numFmtId="0" fontId="1" fillId="0" borderId="2" xfId="3" applyFont="1" applyBorder="1" applyAlignment="1">
      <alignment horizontal="center" vertical="top"/>
    </xf>
    <xf numFmtId="0" fontId="1" fillId="0" borderId="1" xfId="3" applyFont="1" applyBorder="1" applyAlignment="1">
      <alignment horizontal="center" vertical="top" wrapText="1"/>
    </xf>
    <xf numFmtId="0" fontId="1" fillId="0" borderId="3" xfId="3" applyFont="1" applyBorder="1" applyAlignment="1">
      <alignment horizontal="center" vertical="top" wrapText="1"/>
    </xf>
    <xf numFmtId="0" fontId="5" fillId="0" borderId="5" xfId="3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/>
    </xf>
    <xf numFmtId="0" fontId="5" fillId="0" borderId="25" xfId="3" applyFont="1" applyBorder="1" applyAlignment="1">
      <alignment horizontal="center" vertical="top"/>
    </xf>
    <xf numFmtId="0" fontId="3" fillId="0" borderId="0" xfId="3" applyFont="1" applyAlignment="1">
      <alignment horizontal="center"/>
    </xf>
    <xf numFmtId="0" fontId="6" fillId="0" borderId="0" xfId="3" applyAlignment="1">
      <alignment horizontal="left"/>
    </xf>
    <xf numFmtId="0" fontId="1" fillId="0" borderId="5" xfId="3" applyFont="1" applyBorder="1" applyAlignment="1">
      <alignment horizontal="center" vertical="top" wrapText="1"/>
    </xf>
    <xf numFmtId="0" fontId="1" fillId="0" borderId="9" xfId="3" applyFont="1" applyBorder="1" applyAlignment="1">
      <alignment horizontal="center" vertical="top" wrapText="1"/>
    </xf>
    <xf numFmtId="0" fontId="1" fillId="0" borderId="6" xfId="3" applyFont="1" applyBorder="1" applyAlignment="1">
      <alignment horizontal="center" vertical="top" wrapText="1"/>
    </xf>
    <xf numFmtId="0" fontId="48" fillId="0" borderId="17" xfId="3" applyFont="1" applyBorder="1" applyAlignment="1">
      <alignment horizontal="center" vertical="center"/>
    </xf>
    <xf numFmtId="0" fontId="48" fillId="0" borderId="18" xfId="3" applyFont="1" applyBorder="1" applyAlignment="1">
      <alignment horizontal="center" vertical="center"/>
    </xf>
    <xf numFmtId="0" fontId="48" fillId="0" borderId="19" xfId="3" applyFont="1" applyBorder="1" applyAlignment="1">
      <alignment horizontal="center" vertical="center"/>
    </xf>
    <xf numFmtId="0" fontId="48" fillId="0" borderId="20" xfId="3" applyFont="1" applyBorder="1" applyAlignment="1">
      <alignment horizontal="center" vertical="center"/>
    </xf>
    <xf numFmtId="0" fontId="48" fillId="0" borderId="0" xfId="3" applyFont="1" applyBorder="1" applyAlignment="1">
      <alignment horizontal="center" vertical="center"/>
    </xf>
    <xf numFmtId="0" fontId="48" fillId="0" borderId="21" xfId="3" applyFont="1" applyBorder="1" applyAlignment="1">
      <alignment horizontal="center" vertical="center"/>
    </xf>
    <xf numFmtId="0" fontId="48" fillId="0" borderId="22" xfId="3" applyFont="1" applyBorder="1" applyAlignment="1">
      <alignment horizontal="center" vertical="center"/>
    </xf>
    <xf numFmtId="0" fontId="48" fillId="0" borderId="23" xfId="3" applyFont="1" applyBorder="1" applyAlignment="1">
      <alignment horizontal="center" vertical="center"/>
    </xf>
    <xf numFmtId="0" fontId="48" fillId="0" borderId="24" xfId="3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1" fillId="2" borderId="2" xfId="1" quotePrefix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16" fillId="0" borderId="0" xfId="1" applyFont="1" applyAlignment="1">
      <alignment horizontal="right"/>
    </xf>
    <xf numFmtId="0" fontId="1" fillId="2" borderId="2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60" fillId="0" borderId="12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1" fillId="2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51" fillId="2" borderId="17" xfId="0" applyFont="1" applyFill="1" applyBorder="1" applyAlignment="1">
      <alignment horizontal="center" vertical="center"/>
    </xf>
    <xf numFmtId="0" fontId="51" fillId="2" borderId="18" xfId="0" applyFont="1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51" fillId="2" borderId="24" xfId="0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center" vertical="center"/>
    </xf>
    <xf numFmtId="0" fontId="52" fillId="2" borderId="2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21" xfId="0" applyFont="1" applyFill="1" applyBorder="1" applyAlignment="1">
      <alignment horizontal="center" vertical="center"/>
    </xf>
    <xf numFmtId="0" fontId="52" fillId="2" borderId="22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2" fillId="2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28" fillId="0" borderId="0" xfId="1" applyFont="1" applyAlignment="1">
      <alignment horizontal="center"/>
    </xf>
    <xf numFmtId="0" fontId="21" fillId="0" borderId="1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21" fillId="0" borderId="5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21" fillId="0" borderId="6" xfId="1" applyFont="1" applyBorder="1" applyAlignment="1">
      <alignment horizontal="center" vertical="top" wrapText="1"/>
    </xf>
    <xf numFmtId="0" fontId="53" fillId="0" borderId="17" xfId="1" applyFont="1" applyBorder="1" applyAlignment="1">
      <alignment horizontal="center" vertical="center" wrapText="1"/>
    </xf>
    <xf numFmtId="0" fontId="53" fillId="0" borderId="18" xfId="1" applyFont="1" applyBorder="1" applyAlignment="1">
      <alignment horizontal="center" vertical="center" wrapText="1"/>
    </xf>
    <xf numFmtId="0" fontId="53" fillId="0" borderId="19" xfId="1" applyFont="1" applyBorder="1" applyAlignment="1">
      <alignment horizontal="center" vertical="center" wrapText="1"/>
    </xf>
    <xf numFmtId="0" fontId="53" fillId="0" borderId="20" xfId="1" applyFont="1" applyBorder="1" applyAlignment="1">
      <alignment horizontal="center" vertical="center" wrapText="1"/>
    </xf>
    <xf numFmtId="0" fontId="53" fillId="0" borderId="0" xfId="1" applyFont="1" applyBorder="1" applyAlignment="1">
      <alignment horizontal="center" vertical="center" wrapText="1"/>
    </xf>
    <xf numFmtId="0" fontId="53" fillId="0" borderId="21" xfId="1" applyFont="1" applyBorder="1" applyAlignment="1">
      <alignment horizontal="center" vertical="center" wrapText="1"/>
    </xf>
    <xf numFmtId="0" fontId="53" fillId="0" borderId="22" xfId="1" applyFont="1" applyBorder="1" applyAlignment="1">
      <alignment horizontal="center" vertical="center" wrapText="1"/>
    </xf>
    <xf numFmtId="0" fontId="53" fillId="0" borderId="23" xfId="1" applyFont="1" applyBorder="1" applyAlignment="1">
      <alignment horizontal="center" vertical="center" wrapText="1"/>
    </xf>
    <xf numFmtId="0" fontId="53" fillId="0" borderId="24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top" wrapText="1"/>
    </xf>
    <xf numFmtId="0" fontId="17" fillId="0" borderId="5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19" fillId="0" borderId="5" xfId="1" applyNumberFormat="1" applyFont="1" applyBorder="1" applyAlignment="1">
      <alignment horizontal="left" vertical="top" wrapText="1"/>
    </xf>
    <xf numFmtId="49" fontId="19" fillId="0" borderId="9" xfId="1" applyNumberFormat="1" applyFont="1" applyBorder="1" applyAlignment="1">
      <alignment horizontal="left" vertical="top" wrapText="1"/>
    </xf>
    <xf numFmtId="49" fontId="19" fillId="0" borderId="6" xfId="1" applyNumberFormat="1" applyFont="1" applyBorder="1" applyAlignment="1">
      <alignment horizontal="left" vertical="top" wrapText="1"/>
    </xf>
    <xf numFmtId="0" fontId="19" fillId="0" borderId="5" xfId="1" applyFont="1" applyBorder="1" applyAlignment="1">
      <alignment horizontal="center" wrapText="1"/>
    </xf>
    <xf numFmtId="0" fontId="19" fillId="0" borderId="9" xfId="1" applyFont="1" applyBorder="1" applyAlignment="1">
      <alignment horizontal="center" wrapText="1"/>
    </xf>
    <xf numFmtId="0" fontId="19" fillId="0" borderId="6" xfId="1" applyFont="1" applyBorder="1" applyAlignment="1">
      <alignment horizontal="center" wrapText="1"/>
    </xf>
    <xf numFmtId="0" fontId="22" fillId="0" borderId="0" xfId="1" applyFont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" xfId="1" applyFont="1" applyBorder="1" applyAlignment="1">
      <alignment horizontal="center" vertical="top"/>
    </xf>
    <xf numFmtId="0" fontId="19" fillId="0" borderId="10" xfId="1" applyFont="1" applyBorder="1" applyAlignment="1">
      <alignment horizontal="center" vertical="top"/>
    </xf>
    <xf numFmtId="0" fontId="19" fillId="0" borderId="3" xfId="1" applyFont="1" applyBorder="1" applyAlignment="1">
      <alignment horizontal="center" vertical="top"/>
    </xf>
    <xf numFmtId="0" fontId="21" fillId="0" borderId="10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 wrapText="1"/>
    </xf>
    <xf numFmtId="0" fontId="1" fillId="0" borderId="0" xfId="4" applyFont="1" applyAlignment="1">
      <alignment horizontal="left"/>
    </xf>
    <xf numFmtId="0" fontId="6" fillId="0" borderId="0" xfId="4" applyAlignment="1">
      <alignment horizontal="left"/>
    </xf>
    <xf numFmtId="0" fontId="5" fillId="0" borderId="0" xfId="4" applyFont="1" applyAlignment="1">
      <alignment horizontal="right" vertical="top" wrapText="1"/>
    </xf>
    <xf numFmtId="0" fontId="5" fillId="0" borderId="0" xfId="4" applyFont="1" applyAlignment="1">
      <alignment horizontal="center" vertical="top" wrapText="1"/>
    </xf>
    <xf numFmtId="0" fontId="2" fillId="0" borderId="0" xfId="4" applyFont="1" applyAlignment="1">
      <alignment horizontal="right"/>
    </xf>
    <xf numFmtId="0" fontId="3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16" fillId="0" borderId="5" xfId="4" applyFont="1" applyBorder="1" applyAlignment="1">
      <alignment horizontal="center" vertical="top" wrapText="1"/>
    </xf>
    <xf numFmtId="0" fontId="16" fillId="0" borderId="9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7" fillId="0" borderId="5" xfId="4" applyFont="1" applyBorder="1" applyAlignment="1">
      <alignment horizontal="center" vertical="top" wrapText="1"/>
    </xf>
    <xf numFmtId="0" fontId="7" fillId="0" borderId="6" xfId="4" applyFont="1" applyBorder="1" applyAlignment="1">
      <alignment horizontal="center" vertical="top" wrapText="1"/>
    </xf>
    <xf numFmtId="0" fontId="16" fillId="0" borderId="7" xfId="4" applyFont="1" applyBorder="1" applyAlignment="1">
      <alignment horizontal="center"/>
    </xf>
    <xf numFmtId="0" fontId="16" fillId="0" borderId="1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5" xfId="4" applyFont="1" applyBorder="1" applyAlignment="1">
      <alignment horizontal="center" vertical="top"/>
    </xf>
    <xf numFmtId="0" fontId="16" fillId="0" borderId="9" xfId="4" applyFont="1" applyBorder="1" applyAlignment="1">
      <alignment horizontal="center" vertical="top"/>
    </xf>
    <xf numFmtId="0" fontId="16" fillId="0" borderId="6" xfId="4" applyFont="1" applyBorder="1" applyAlignment="1">
      <alignment horizontal="center" vertical="top"/>
    </xf>
    <xf numFmtId="0" fontId="16" fillId="0" borderId="12" xfId="4" applyFont="1" applyBorder="1" applyAlignment="1">
      <alignment horizontal="center" vertical="top" wrapText="1"/>
    </xf>
    <xf numFmtId="0" fontId="16" fillId="0" borderId="15" xfId="4" applyFont="1" applyBorder="1" applyAlignment="1">
      <alignment horizontal="center" vertical="top" wrapText="1"/>
    </xf>
    <xf numFmtId="0" fontId="16" fillId="0" borderId="13" xfId="4" applyFont="1" applyBorder="1" applyAlignment="1">
      <alignment horizontal="center" vertical="top" wrapText="1"/>
    </xf>
    <xf numFmtId="0" fontId="16" fillId="0" borderId="8" xfId="4" applyFont="1" applyBorder="1" applyAlignment="1">
      <alignment horizontal="center" vertical="top" wrapText="1"/>
    </xf>
    <xf numFmtId="0" fontId="16" fillId="0" borderId="7" xfId="4" applyFont="1" applyBorder="1" applyAlignment="1">
      <alignment horizontal="center" vertical="top" wrapText="1"/>
    </xf>
    <xf numFmtId="0" fontId="16" fillId="0" borderId="14" xfId="4" applyFont="1" applyBorder="1" applyAlignment="1">
      <alignment horizontal="center" vertical="top" wrapText="1"/>
    </xf>
    <xf numFmtId="0" fontId="6" fillId="0" borderId="0" xfId="3" applyFont="1"/>
    <xf numFmtId="0" fontId="1" fillId="0" borderId="0" xfId="3" applyFont="1" applyAlignment="1">
      <alignment horizontal="center" vertical="top" wrapText="1"/>
    </xf>
    <xf numFmtId="0" fontId="1" fillId="0" borderId="2" xfId="3" applyFont="1" applyBorder="1" applyAlignment="1">
      <alignment horizontal="center" vertical="center"/>
    </xf>
    <xf numFmtId="0" fontId="1" fillId="0" borderId="0" xfId="3" applyFont="1" applyAlignment="1">
      <alignment horizontal="righ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0" fontId="16" fillId="0" borderId="7" xfId="3" applyFont="1" applyBorder="1" applyAlignment="1">
      <alignment horizontal="right"/>
    </xf>
    <xf numFmtId="0" fontId="11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51" fillId="0" borderId="17" xfId="3" applyFont="1" applyBorder="1" applyAlignment="1">
      <alignment horizontal="center" vertical="center"/>
    </xf>
    <xf numFmtId="0" fontId="51" fillId="0" borderId="18" xfId="3" applyFont="1" applyBorder="1" applyAlignment="1">
      <alignment horizontal="center" vertical="center"/>
    </xf>
    <xf numFmtId="0" fontId="51" fillId="0" borderId="19" xfId="3" applyFont="1" applyBorder="1" applyAlignment="1">
      <alignment horizontal="center" vertical="center"/>
    </xf>
    <xf numFmtId="0" fontId="51" fillId="0" borderId="20" xfId="3" applyFont="1" applyBorder="1" applyAlignment="1">
      <alignment horizontal="center" vertical="center"/>
    </xf>
    <xf numFmtId="0" fontId="51" fillId="0" borderId="0" xfId="3" applyFont="1" applyBorder="1" applyAlignment="1">
      <alignment horizontal="center" vertical="center"/>
    </xf>
    <xf numFmtId="0" fontId="51" fillId="0" borderId="21" xfId="3" applyFont="1" applyBorder="1" applyAlignment="1">
      <alignment horizontal="center" vertical="center"/>
    </xf>
    <xf numFmtId="0" fontId="51" fillId="0" borderId="22" xfId="3" applyFont="1" applyBorder="1" applyAlignment="1">
      <alignment horizontal="center" vertical="center"/>
    </xf>
    <xf numFmtId="0" fontId="51" fillId="0" borderId="23" xfId="3" applyFont="1" applyBorder="1" applyAlignment="1">
      <alignment horizontal="center" vertical="center"/>
    </xf>
    <xf numFmtId="0" fontId="51" fillId="0" borderId="24" xfId="3" applyFont="1" applyBorder="1" applyAlignment="1">
      <alignment horizontal="center" vertical="center"/>
    </xf>
    <xf numFmtId="0" fontId="73" fillId="0" borderId="26" xfId="0" applyFont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74" fillId="0" borderId="9" xfId="0" applyFont="1" applyBorder="1" applyAlignment="1">
      <alignment horizontal="center"/>
    </xf>
    <xf numFmtId="0" fontId="74" fillId="0" borderId="30" xfId="0" applyFont="1" applyBorder="1" applyAlignment="1">
      <alignment horizontal="center"/>
    </xf>
    <xf numFmtId="0" fontId="74" fillId="0" borderId="3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/>
    </xf>
    <xf numFmtId="0" fontId="75" fillId="0" borderId="3" xfId="0" applyFont="1" applyBorder="1" applyAlignment="1">
      <alignment horizontal="left" wrapText="1"/>
    </xf>
    <xf numFmtId="0" fontId="75" fillId="0" borderId="37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/>
    </xf>
    <xf numFmtId="1" fontId="75" fillId="0" borderId="8" xfId="0" applyNumberFormat="1" applyFont="1" applyBorder="1" applyAlignment="1">
      <alignment horizontal="center" vertical="center"/>
    </xf>
    <xf numFmtId="4" fontId="75" fillId="0" borderId="37" xfId="0" applyNumberFormat="1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39" xfId="0" applyFont="1" applyBorder="1" applyAlignment="1">
      <alignment horizontal="left" vertical="center" wrapText="1"/>
    </xf>
    <xf numFmtId="3" fontId="75" fillId="0" borderId="40" xfId="0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3" fontId="75" fillId="0" borderId="42" xfId="0" applyNumberFormat="1" applyFont="1" applyBorder="1" applyAlignment="1">
      <alignment horizontal="center" vertical="center"/>
    </xf>
    <xf numFmtId="4" fontId="75" fillId="0" borderId="40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horizontal="center" wrapText="1"/>
    </xf>
    <xf numFmtId="0" fontId="74" fillId="0" borderId="23" xfId="0" applyFont="1" applyBorder="1" applyAlignment="1">
      <alignment horizontal="center" wrapText="1"/>
    </xf>
    <xf numFmtId="0" fontId="74" fillId="0" borderId="43" xfId="0" applyFont="1" applyBorder="1" applyAlignment="1">
      <alignment horizontal="center" wrapText="1"/>
    </xf>
    <xf numFmtId="0" fontId="76" fillId="0" borderId="44" xfId="0" applyFont="1" applyBorder="1" applyAlignment="1"/>
    <xf numFmtId="0" fontId="73" fillId="0" borderId="45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6" fillId="0" borderId="27" xfId="0" applyFont="1" applyBorder="1" applyAlignment="1"/>
    <xf numFmtId="0" fontId="76" fillId="0" borderId="46" xfId="0" applyFont="1" applyBorder="1" applyAlignment="1"/>
    <xf numFmtId="0" fontId="73" fillId="0" borderId="47" xfId="0" applyFont="1" applyBorder="1"/>
    <xf numFmtId="0" fontId="73" fillId="0" borderId="2" xfId="0" applyFont="1" applyBorder="1" applyAlignment="1">
      <alignment horizontal="center"/>
    </xf>
    <xf numFmtId="0" fontId="73" fillId="0" borderId="48" xfId="0" applyFont="1" applyBorder="1" applyAlignment="1">
      <alignment horizontal="center" wrapText="1"/>
    </xf>
    <xf numFmtId="0" fontId="73" fillId="0" borderId="0" xfId="0" applyFont="1" applyBorder="1" applyAlignment="1"/>
    <xf numFmtId="0" fontId="76" fillId="0" borderId="47" xfId="0" applyFont="1" applyBorder="1" applyAlignment="1">
      <alignment horizontal="center" vertical="center"/>
    </xf>
    <xf numFmtId="0" fontId="75" fillId="0" borderId="2" xfId="0" applyFont="1" applyBorder="1" applyAlignment="1">
      <alignment horizontal="left" vertical="center" wrapText="1"/>
    </xf>
    <xf numFmtId="2" fontId="75" fillId="0" borderId="48" xfId="0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0" fontId="76" fillId="0" borderId="47" xfId="0" applyFont="1" applyBorder="1" applyAlignment="1">
      <alignment horizontal="center"/>
    </xf>
    <xf numFmtId="0" fontId="75" fillId="0" borderId="2" xfId="0" applyFont="1" applyBorder="1" applyAlignment="1">
      <alignment horizontal="left"/>
    </xf>
    <xf numFmtId="0" fontId="75" fillId="0" borderId="5" xfId="0" applyFont="1" applyBorder="1" applyAlignment="1">
      <alignment horizontal="left"/>
    </xf>
    <xf numFmtId="0" fontId="75" fillId="0" borderId="6" xfId="0" applyFont="1" applyBorder="1" applyAlignment="1">
      <alignment horizontal="left"/>
    </xf>
    <xf numFmtId="0" fontId="75" fillId="0" borderId="5" xfId="0" applyFont="1" applyBorder="1" applyAlignment="1">
      <alignment horizontal="left" wrapText="1"/>
    </xf>
    <xf numFmtId="0" fontId="75" fillId="0" borderId="6" xfId="0" applyFont="1" applyBorder="1" applyAlignment="1">
      <alignment horizontal="left" wrapText="1"/>
    </xf>
    <xf numFmtId="4" fontId="75" fillId="0" borderId="48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74" fillId="0" borderId="47" xfId="0" applyFont="1" applyBorder="1" applyAlignment="1">
      <alignment horizontal="center"/>
    </xf>
    <xf numFmtId="0" fontId="74" fillId="0" borderId="2" xfId="0" applyFont="1" applyBorder="1" applyAlignment="1">
      <alignment horizontal="center"/>
    </xf>
    <xf numFmtId="2" fontId="74" fillId="0" borderId="48" xfId="0" applyNumberFormat="1" applyFont="1" applyBorder="1" applyAlignment="1">
      <alignment horizontal="center"/>
    </xf>
    <xf numFmtId="2" fontId="74" fillId="0" borderId="0" xfId="0" applyNumberFormat="1" applyFont="1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74" fillId="0" borderId="39" xfId="0" applyFont="1" applyBorder="1" applyAlignment="1">
      <alignment horizontal="center"/>
    </xf>
    <xf numFmtId="2" fontId="74" fillId="0" borderId="40" xfId="0" applyNumberFormat="1" applyFont="1" applyBorder="1" applyAlignment="1">
      <alignment horizontal="center"/>
    </xf>
  </cellXfs>
  <cellStyles count="6">
    <cellStyle name="Normal" xfId="0" builtinId="0"/>
    <cellStyle name="Normal 2" xfId="1"/>
    <cellStyle name="Normal 2 2" xfId="2"/>
    <cellStyle name="Normal 3" xfId="3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151261</xdr:rowOff>
    </xdr:from>
    <xdr:ext cx="9271663" cy="4551367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:</a:t>
          </a:r>
          <a:r>
            <a:rPr lang="en-US" sz="4400" b="1" u="sng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Dadra &amp; Nagar HAveli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2017-18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zoomScaleNormal="100" zoomScaleSheetLayoutView="90" workbookViewId="0">
      <selection activeCell="S10" sqref="S10"/>
    </sheetView>
  </sheetViews>
  <sheetFormatPr defaultRowHeight="12.75" x14ac:dyDescent="0.2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zoomScaleNormal="100" zoomScaleSheetLayoutView="80" workbookViewId="0">
      <selection activeCell="Q23" sqref="Q23"/>
    </sheetView>
  </sheetViews>
  <sheetFormatPr defaultRowHeight="12.75" x14ac:dyDescent="0.2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509"/>
      <c r="E1" s="509"/>
      <c r="F1" s="509"/>
      <c r="G1" s="509"/>
      <c r="H1" s="509"/>
      <c r="I1" s="509"/>
      <c r="J1" s="509"/>
      <c r="M1" s="114" t="s">
        <v>272</v>
      </c>
    </row>
    <row r="2" spans="1:19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9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</row>
    <row r="4" spans="1:19" ht="11.25" customHeight="1" x14ac:dyDescent="0.2"/>
    <row r="5" spans="1:19" ht="15.75" x14ac:dyDescent="0.25">
      <c r="A5" s="508" t="s">
        <v>673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</row>
    <row r="7" spans="1:19" x14ac:dyDescent="0.2">
      <c r="A7" s="502" t="s">
        <v>170</v>
      </c>
      <c r="B7" s="502"/>
      <c r="L7" s="580" t="s">
        <v>837</v>
      </c>
      <c r="M7" s="580"/>
      <c r="N7" s="580"/>
      <c r="O7" s="124"/>
    </row>
    <row r="8" spans="1:19" ht="15.75" customHeight="1" x14ac:dyDescent="0.2">
      <c r="A8" s="581" t="s">
        <v>2</v>
      </c>
      <c r="B8" s="581" t="s">
        <v>3</v>
      </c>
      <c r="C8" s="480" t="s">
        <v>4</v>
      </c>
      <c r="D8" s="480"/>
      <c r="E8" s="480"/>
      <c r="F8" s="478"/>
      <c r="G8" s="478"/>
      <c r="H8" s="480" t="s">
        <v>108</v>
      </c>
      <c r="I8" s="480"/>
      <c r="J8" s="480"/>
      <c r="K8" s="480"/>
      <c r="L8" s="480"/>
      <c r="M8" s="581" t="s">
        <v>141</v>
      </c>
      <c r="N8" s="485" t="s">
        <v>142</v>
      </c>
    </row>
    <row r="9" spans="1:19" ht="51" x14ac:dyDescent="0.2">
      <c r="A9" s="582"/>
      <c r="B9" s="582"/>
      <c r="C9" s="5" t="s">
        <v>5</v>
      </c>
      <c r="D9" s="5" t="s">
        <v>6</v>
      </c>
      <c r="E9" s="5" t="s">
        <v>378</v>
      </c>
      <c r="F9" s="5" t="s">
        <v>106</v>
      </c>
      <c r="G9" s="5" t="s">
        <v>124</v>
      </c>
      <c r="H9" s="5" t="s">
        <v>5</v>
      </c>
      <c r="I9" s="5" t="s">
        <v>6</v>
      </c>
      <c r="J9" s="5" t="s">
        <v>378</v>
      </c>
      <c r="K9" s="7" t="s">
        <v>106</v>
      </c>
      <c r="L9" s="7" t="s">
        <v>125</v>
      </c>
      <c r="M9" s="582"/>
      <c r="N9" s="485"/>
      <c r="R9" s="9"/>
      <c r="S9" s="13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3">
        <v>12</v>
      </c>
      <c r="M10" s="123">
        <v>13</v>
      </c>
      <c r="N10" s="3">
        <v>14</v>
      </c>
    </row>
    <row r="11" spans="1:19" x14ac:dyDescent="0.2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9" x14ac:dyDescent="0.2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">
      <c r="A13" s="8">
        <v>3</v>
      </c>
      <c r="B13" s="9"/>
      <c r="C13" s="9"/>
      <c r="D13" s="9"/>
      <c r="E13" s="9"/>
      <c r="F13" s="590" t="s">
        <v>901</v>
      </c>
      <c r="G13" s="591"/>
      <c r="H13" s="591"/>
      <c r="I13" s="591"/>
      <c r="J13" s="591"/>
      <c r="K13" s="592"/>
      <c r="L13" s="9"/>
      <c r="M13" s="9"/>
      <c r="N13" s="9"/>
    </row>
    <row r="14" spans="1:19" x14ac:dyDescent="0.2">
      <c r="A14" s="8">
        <v>4</v>
      </c>
      <c r="B14" s="9"/>
      <c r="C14" s="9"/>
      <c r="D14" s="9"/>
      <c r="E14" s="9"/>
      <c r="F14" s="593"/>
      <c r="G14" s="594"/>
      <c r="H14" s="594"/>
      <c r="I14" s="594"/>
      <c r="J14" s="594"/>
      <c r="K14" s="595"/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596"/>
      <c r="G15" s="597"/>
      <c r="H15" s="597"/>
      <c r="I15" s="597"/>
      <c r="J15" s="597"/>
      <c r="K15" s="598"/>
      <c r="L15" s="9"/>
      <c r="M15" s="9"/>
      <c r="N15" s="9"/>
    </row>
    <row r="16" spans="1:19" x14ac:dyDescent="0.2">
      <c r="A16" s="10" t="s">
        <v>7</v>
      </c>
      <c r="B16" s="9"/>
      <c r="C16" s="9"/>
      <c r="D16" s="9"/>
      <c r="E16" s="9"/>
      <c r="F16" s="9"/>
      <c r="G16" s="72"/>
      <c r="H16" s="9"/>
      <c r="I16" s="180"/>
      <c r="J16" s="9"/>
      <c r="K16" s="9"/>
      <c r="L16" s="9"/>
      <c r="M16" s="9"/>
      <c r="N16" s="9"/>
    </row>
    <row r="17" spans="1:14" x14ac:dyDescent="0.2">
      <c r="A17" s="3" t="s">
        <v>19</v>
      </c>
      <c r="B17" s="9"/>
      <c r="C17" s="9"/>
      <c r="D17" s="9"/>
      <c r="E17" s="9"/>
      <c r="F17" s="9"/>
      <c r="G17" s="72"/>
      <c r="H17" s="9"/>
      <c r="I17" s="180"/>
      <c r="J17" s="9"/>
      <c r="K17" s="9"/>
      <c r="L17" s="9"/>
      <c r="M17" s="9"/>
      <c r="N17" s="9"/>
    </row>
    <row r="18" spans="1:14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">
      <c r="A19" s="11" t="s">
        <v>8</v>
      </c>
    </row>
    <row r="20" spans="1:14" x14ac:dyDescent="0.2">
      <c r="A20" t="s">
        <v>9</v>
      </c>
    </row>
    <row r="21" spans="1:14" x14ac:dyDescent="0.2">
      <c r="A21" t="s">
        <v>10</v>
      </c>
      <c r="K21" s="12" t="s">
        <v>11</v>
      </c>
      <c r="L21" s="12" t="s">
        <v>11</v>
      </c>
      <c r="M21" s="12"/>
      <c r="N21" s="12" t="s">
        <v>11</v>
      </c>
    </row>
    <row r="22" spans="1:14" x14ac:dyDescent="0.2">
      <c r="A22" s="16" t="s">
        <v>452</v>
      </c>
      <c r="J22" s="12"/>
      <c r="K22" s="12"/>
      <c r="L22" s="12"/>
    </row>
    <row r="23" spans="1:14" x14ac:dyDescent="0.2">
      <c r="C23" s="16" t="s">
        <v>453</v>
      </c>
      <c r="E23" s="13"/>
      <c r="F23" s="13"/>
      <c r="G23" s="13"/>
      <c r="H23" s="13"/>
      <c r="I23" s="13"/>
      <c r="J23" s="13"/>
      <c r="K23" s="13"/>
      <c r="L23" s="13"/>
      <c r="M23" s="13"/>
    </row>
    <row r="24" spans="1:14" x14ac:dyDescent="0.2"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.75" customHeight="1" x14ac:dyDescent="0.25">
      <c r="A26" s="14" t="s">
        <v>12</v>
      </c>
      <c r="B26" s="14"/>
      <c r="C26" s="14"/>
      <c r="D26" s="14"/>
      <c r="E26" s="14"/>
      <c r="F26" s="14"/>
      <c r="G26" s="14"/>
      <c r="H26" s="14"/>
      <c r="K26" s="15"/>
      <c r="L26" s="585" t="s">
        <v>13</v>
      </c>
      <c r="M26" s="585"/>
      <c r="N26" s="585"/>
    </row>
    <row r="27" spans="1:14" ht="15.75" customHeight="1" x14ac:dyDescent="0.2">
      <c r="A27" s="585" t="s">
        <v>14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</row>
    <row r="28" spans="1:14" ht="15.75" x14ac:dyDescent="0.2">
      <c r="A28" s="585" t="s">
        <v>15</v>
      </c>
      <c r="B28" s="585"/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</row>
    <row r="29" spans="1:14" x14ac:dyDescent="0.2">
      <c r="K29" s="502" t="s">
        <v>88</v>
      </c>
      <c r="L29" s="502"/>
      <c r="M29" s="502"/>
      <c r="N29" s="502"/>
    </row>
    <row r="30" spans="1:14" x14ac:dyDescent="0.2">
      <c r="A30" s="584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</row>
  </sheetData>
  <mergeCells count="18">
    <mergeCell ref="H8:L8"/>
    <mergeCell ref="M8:M9"/>
    <mergeCell ref="A7:B7"/>
    <mergeCell ref="D1:J1"/>
    <mergeCell ref="A2:N2"/>
    <mergeCell ref="A3:N3"/>
    <mergeCell ref="A5:N5"/>
    <mergeCell ref="L7:N7"/>
    <mergeCell ref="F13:K15"/>
    <mergeCell ref="A30:N30"/>
    <mergeCell ref="N8:N9"/>
    <mergeCell ref="L26:N26"/>
    <mergeCell ref="A27:N27"/>
    <mergeCell ref="A28:N28"/>
    <mergeCell ref="K29:N29"/>
    <mergeCell ref="A8:A9"/>
    <mergeCell ref="B8:B9"/>
    <mergeCell ref="C8:G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zoomScaleSheetLayoutView="80" workbookViewId="0">
      <selection activeCell="O18" sqref="O18"/>
    </sheetView>
  </sheetViews>
  <sheetFormatPr defaultRowHeight="12.75" x14ac:dyDescent="0.2"/>
  <cols>
    <col min="1" max="1" width="7.140625" style="16" customWidth="1"/>
    <col min="2" max="2" width="9" style="16" customWidth="1"/>
    <col min="3" max="3" width="10.28515625" style="16" customWidth="1"/>
    <col min="4" max="4" width="9.28515625" style="16" customWidth="1"/>
    <col min="5" max="6" width="9.140625" style="16"/>
    <col min="7" max="7" width="11.7109375" style="16" customWidth="1"/>
    <col min="8" max="8" width="11" style="16" customWidth="1"/>
    <col min="9" max="9" width="9.7109375" style="16" customWidth="1"/>
    <col min="10" max="10" width="9.5703125" style="16" customWidth="1"/>
    <col min="11" max="11" width="11.7109375" style="16" customWidth="1"/>
    <col min="12" max="12" width="10.7109375" style="16" customWidth="1"/>
    <col min="13" max="13" width="10.570312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6384" width="9.140625" style="16"/>
  </cols>
  <sheetData>
    <row r="1" spans="1:18" customFormat="1" ht="12.7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05" t="s">
        <v>64</v>
      </c>
      <c r="P1" s="505"/>
      <c r="Q1" s="505"/>
    </row>
    <row r="2" spans="1:18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45"/>
      <c r="N2" s="45"/>
      <c r="O2" s="45"/>
      <c r="P2" s="45"/>
    </row>
    <row r="3" spans="1:18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44"/>
      <c r="N3" s="44"/>
      <c r="O3" s="44"/>
      <c r="P3" s="44"/>
    </row>
    <row r="4" spans="1:18" customFormat="1" ht="11.25" customHeight="1" x14ac:dyDescent="0.2"/>
    <row r="5" spans="1:18" customFormat="1" ht="15.75" customHeight="1" x14ac:dyDescent="0.25">
      <c r="A5" s="599" t="s">
        <v>674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16"/>
    </row>
    <row r="7" spans="1:18" ht="17.45" customHeight="1" x14ac:dyDescent="0.2">
      <c r="A7" s="502" t="s">
        <v>170</v>
      </c>
      <c r="B7" s="502"/>
      <c r="N7" s="579" t="s">
        <v>838</v>
      </c>
      <c r="O7" s="579"/>
      <c r="P7" s="579"/>
      <c r="Q7" s="579"/>
    </row>
    <row r="8" spans="1:18" ht="24" customHeight="1" x14ac:dyDescent="0.2">
      <c r="A8" s="485" t="s">
        <v>2</v>
      </c>
      <c r="B8" s="485" t="s">
        <v>3</v>
      </c>
      <c r="C8" s="510" t="s">
        <v>675</v>
      </c>
      <c r="D8" s="510"/>
      <c r="E8" s="510"/>
      <c r="F8" s="510"/>
      <c r="G8" s="510"/>
      <c r="H8" s="601" t="s">
        <v>712</v>
      </c>
      <c r="I8" s="510"/>
      <c r="J8" s="510"/>
      <c r="K8" s="510"/>
      <c r="L8" s="510"/>
      <c r="M8" s="500" t="s">
        <v>118</v>
      </c>
      <c r="N8" s="602"/>
      <c r="O8" s="602"/>
      <c r="P8" s="602"/>
      <c r="Q8" s="501"/>
    </row>
    <row r="9" spans="1:18" s="15" customFormat="1" ht="60" customHeight="1" x14ac:dyDescent="0.2">
      <c r="A9" s="485"/>
      <c r="B9" s="485"/>
      <c r="C9" s="5" t="s">
        <v>224</v>
      </c>
      <c r="D9" s="5" t="s">
        <v>225</v>
      </c>
      <c r="E9" s="5" t="s">
        <v>378</v>
      </c>
      <c r="F9" s="5" t="s">
        <v>232</v>
      </c>
      <c r="G9" s="5" t="s">
        <v>124</v>
      </c>
      <c r="H9" s="112" t="s">
        <v>224</v>
      </c>
      <c r="I9" s="5" t="s">
        <v>225</v>
      </c>
      <c r="J9" s="5" t="s">
        <v>378</v>
      </c>
      <c r="K9" s="7" t="s">
        <v>232</v>
      </c>
      <c r="L9" s="5" t="s">
        <v>381</v>
      </c>
      <c r="M9" s="5" t="s">
        <v>224</v>
      </c>
      <c r="N9" s="5" t="s">
        <v>225</v>
      </c>
      <c r="O9" s="5" t="s">
        <v>378</v>
      </c>
      <c r="P9" s="7" t="s">
        <v>232</v>
      </c>
      <c r="Q9" s="5" t="s">
        <v>126</v>
      </c>
      <c r="R9" s="31"/>
    </row>
    <row r="10" spans="1:18" s="67" customFormat="1" x14ac:dyDescent="0.2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  <c r="P10" s="66">
        <v>16</v>
      </c>
      <c r="Q10" s="66">
        <v>17</v>
      </c>
    </row>
    <row r="11" spans="1:18" x14ac:dyDescent="0.2">
      <c r="A11" s="18">
        <v>1</v>
      </c>
      <c r="B11" s="30" t="s">
        <v>898</v>
      </c>
      <c r="C11" s="3">
        <v>26974</v>
      </c>
      <c r="D11" s="3">
        <v>1322</v>
      </c>
      <c r="E11" s="3">
        <v>0</v>
      </c>
      <c r="F11" s="373">
        <v>0</v>
      </c>
      <c r="G11" s="373">
        <f>SUM(C11:F11)</f>
        <v>28296</v>
      </c>
      <c r="H11" s="387">
        <f>M11/240</f>
        <v>20681.133333333335</v>
      </c>
      <c r="I11" s="387">
        <f>N11/240</f>
        <v>1379.8208333333334</v>
      </c>
      <c r="J11" s="387">
        <v>0</v>
      </c>
      <c r="K11" s="387">
        <v>0</v>
      </c>
      <c r="L11" s="387">
        <f>Q11/240</f>
        <v>22060.954166666666</v>
      </c>
      <c r="M11" s="3">
        <f>Q11-N11</f>
        <v>4963472</v>
      </c>
      <c r="N11" s="3">
        <v>331157</v>
      </c>
      <c r="O11" s="3">
        <v>0</v>
      </c>
      <c r="P11" s="3">
        <v>0</v>
      </c>
      <c r="Q11" s="3">
        <v>5294629</v>
      </c>
    </row>
    <row r="12" spans="1:18" x14ac:dyDescent="0.2">
      <c r="A12" s="18">
        <v>2</v>
      </c>
      <c r="B12" s="19"/>
      <c r="C12" s="19"/>
      <c r="D12" s="19"/>
      <c r="E12" s="19"/>
      <c r="F12" s="19"/>
      <c r="G12" s="19"/>
      <c r="H12" s="29"/>
      <c r="I12" s="19"/>
      <c r="J12" s="19"/>
      <c r="K12" s="19"/>
      <c r="L12" s="19"/>
      <c r="M12" s="19"/>
      <c r="N12" s="19"/>
      <c r="O12" s="19"/>
      <c r="P12" s="19"/>
      <c r="Q12" s="19"/>
    </row>
    <row r="13" spans="1:18" x14ac:dyDescent="0.2">
      <c r="A13" s="18">
        <v>3</v>
      </c>
      <c r="B13" s="19"/>
      <c r="C13" s="19"/>
      <c r="D13" s="19"/>
      <c r="E13" s="19"/>
      <c r="F13" s="19"/>
      <c r="G13" s="19"/>
      <c r="H13" s="29"/>
      <c r="I13" s="19"/>
      <c r="J13" s="19"/>
      <c r="K13" s="19"/>
      <c r="L13" s="19"/>
      <c r="M13" s="19"/>
      <c r="N13" s="19"/>
      <c r="O13" s="19"/>
      <c r="P13" s="19"/>
      <c r="Q13" s="19"/>
    </row>
    <row r="14" spans="1:18" x14ac:dyDescent="0.2">
      <c r="A14" s="20" t="s">
        <v>7</v>
      </c>
      <c r="B14" s="19"/>
      <c r="C14" s="19"/>
      <c r="D14" s="19"/>
      <c r="E14" s="19"/>
      <c r="F14" s="19"/>
      <c r="G14" s="19"/>
      <c r="H14" s="29"/>
      <c r="I14" s="19"/>
      <c r="J14" s="19"/>
      <c r="K14" s="19"/>
      <c r="L14" s="19"/>
      <c r="M14" s="19"/>
      <c r="N14" s="19"/>
      <c r="O14" s="19"/>
      <c r="P14" s="19"/>
      <c r="Q14" s="19"/>
    </row>
    <row r="15" spans="1:18" x14ac:dyDescent="0.2">
      <c r="A15" s="20" t="s">
        <v>7</v>
      </c>
      <c r="B15" s="30" t="s">
        <v>898</v>
      </c>
      <c r="C15" s="3">
        <v>26974</v>
      </c>
      <c r="D15" s="3">
        <v>1322</v>
      </c>
      <c r="E15" s="3">
        <v>0</v>
      </c>
      <c r="F15" s="373">
        <v>0</v>
      </c>
      <c r="G15" s="373">
        <f>SUM(C15:F15)</f>
        <v>28296</v>
      </c>
      <c r="H15" s="387">
        <f>M15/240</f>
        <v>20681.133333333335</v>
      </c>
      <c r="I15" s="387">
        <f>N15/240</f>
        <v>1379.8208333333334</v>
      </c>
      <c r="J15" s="387">
        <v>0</v>
      </c>
      <c r="K15" s="387">
        <v>0</v>
      </c>
      <c r="L15" s="387">
        <f>Q15/240</f>
        <v>22060.954166666666</v>
      </c>
      <c r="M15" s="3">
        <f>Q15-N15</f>
        <v>4963472</v>
      </c>
      <c r="N15" s="3">
        <v>331157</v>
      </c>
      <c r="O15" s="3">
        <v>0</v>
      </c>
      <c r="P15" s="3">
        <v>0</v>
      </c>
      <c r="Q15" s="3">
        <v>5294629</v>
      </c>
    </row>
    <row r="16" spans="1:18" x14ac:dyDescent="0.2">
      <c r="A16" s="7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8" x14ac:dyDescent="0.2">
      <c r="A17" s="11" t="s">
        <v>8</v>
      </c>
      <c r="B17"/>
      <c r="C17"/>
      <c r="D17"/>
    </row>
    <row r="18" spans="1:18" x14ac:dyDescent="0.2">
      <c r="A18" t="s">
        <v>9</v>
      </c>
      <c r="B18"/>
      <c r="C18"/>
      <c r="D18"/>
    </row>
    <row r="19" spans="1:18" x14ac:dyDescent="0.2">
      <c r="A19" t="s">
        <v>10</v>
      </c>
      <c r="B19"/>
      <c r="C19"/>
      <c r="D19"/>
      <c r="I19" s="12"/>
      <c r="J19" s="12"/>
      <c r="K19" s="12"/>
      <c r="L19" s="12"/>
    </row>
    <row r="20" spans="1:18" customFormat="1" x14ac:dyDescent="0.2">
      <c r="A20" s="16" t="s">
        <v>452</v>
      </c>
      <c r="J20" s="12"/>
      <c r="K20" s="12"/>
      <c r="L20" s="12"/>
    </row>
    <row r="21" spans="1:18" customFormat="1" x14ac:dyDescent="0.2">
      <c r="C21" s="16" t="s">
        <v>453</v>
      </c>
      <c r="E21" s="13"/>
      <c r="F21" s="13"/>
      <c r="G21" s="13"/>
      <c r="H21" s="13"/>
      <c r="I21" s="13"/>
      <c r="J21" s="13"/>
      <c r="K21" s="13"/>
      <c r="L21" s="13"/>
      <c r="M21" s="13"/>
    </row>
    <row r="22" spans="1:18" x14ac:dyDescent="0.2">
      <c r="A22" s="15" t="s">
        <v>12</v>
      </c>
      <c r="B22" s="15"/>
      <c r="C22" s="15"/>
      <c r="D22" s="15"/>
      <c r="E22" s="15"/>
      <c r="F22" s="15"/>
      <c r="G22" s="15"/>
      <c r="I22" s="15"/>
      <c r="O22" s="529" t="s">
        <v>13</v>
      </c>
      <c r="P22" s="529"/>
      <c r="Q22" s="530"/>
    </row>
    <row r="23" spans="1:18" ht="12.75" customHeight="1" x14ac:dyDescent="0.2">
      <c r="A23" s="529" t="s">
        <v>14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</row>
    <row r="24" spans="1:18" x14ac:dyDescent="0.2">
      <c r="A24" s="527" t="s">
        <v>96</v>
      </c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</row>
    <row r="25" spans="1:18" x14ac:dyDescent="0.2">
      <c r="A25" s="15"/>
      <c r="B25" s="15"/>
      <c r="C25" s="15"/>
      <c r="D25" s="15"/>
      <c r="E25" s="15"/>
      <c r="F25" s="15"/>
      <c r="N25" s="502" t="s">
        <v>88</v>
      </c>
      <c r="O25" s="502"/>
      <c r="P25" s="502"/>
      <c r="Q25" s="502"/>
    </row>
    <row r="26" spans="1:18" x14ac:dyDescent="0.2">
      <c r="A26" s="600"/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</row>
  </sheetData>
  <mergeCells count="16">
    <mergeCell ref="N25:Q25"/>
    <mergeCell ref="A24:R24"/>
    <mergeCell ref="A7:B7"/>
    <mergeCell ref="O22:Q22"/>
    <mergeCell ref="A23:Q23"/>
    <mergeCell ref="N7:Q7"/>
    <mergeCell ref="A5:O5"/>
    <mergeCell ref="A26:L26"/>
    <mergeCell ref="O1:Q1"/>
    <mergeCell ref="A2:L2"/>
    <mergeCell ref="A3:L3"/>
    <mergeCell ref="A8:A9"/>
    <mergeCell ref="B8:B9"/>
    <mergeCell ref="C8:G8"/>
    <mergeCell ref="H8:L8"/>
    <mergeCell ref="M8:Q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zoomScaleNormal="100" zoomScaleSheetLayoutView="80" workbookViewId="0">
      <selection activeCell="P22" sqref="P22"/>
    </sheetView>
  </sheetViews>
  <sheetFormatPr defaultRowHeight="12.75" x14ac:dyDescent="0.2"/>
  <cols>
    <col min="1" max="1" width="7.140625" style="16" customWidth="1"/>
    <col min="2" max="2" width="9.140625" style="16" customWidth="1"/>
    <col min="3" max="3" width="9.5703125" style="16" customWidth="1"/>
    <col min="4" max="4" width="9.28515625" style="16" customWidth="1"/>
    <col min="5" max="6" width="9.140625" style="16"/>
    <col min="7" max="7" width="10.85546875" style="16" customWidth="1"/>
    <col min="8" max="8" width="10.28515625" style="16" customWidth="1"/>
    <col min="9" max="9" width="10.85546875" style="16" customWidth="1"/>
    <col min="10" max="10" width="10.28515625" style="16" customWidth="1"/>
    <col min="11" max="11" width="11.28515625" style="16" customWidth="1"/>
    <col min="12" max="12" width="11.7109375" style="16" customWidth="1"/>
    <col min="13" max="13" width="9.7109375" style="16" customWidth="1"/>
    <col min="14" max="14" width="8.7109375" style="16" customWidth="1"/>
    <col min="15" max="15" width="8.85546875" style="16" customWidth="1"/>
    <col min="16" max="16" width="9.140625" style="16"/>
    <col min="17" max="17" width="11" style="16" customWidth="1"/>
    <col min="18" max="18" width="9.140625" style="16" hidden="1" customWidth="1"/>
    <col min="19" max="16384" width="9.140625" style="16"/>
  </cols>
  <sheetData>
    <row r="1" spans="1:19" customFormat="1" ht="12.75" customHeight="1" x14ac:dyDescent="0.2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505" t="s">
        <v>65</v>
      </c>
      <c r="P1" s="505"/>
      <c r="Q1" s="505"/>
    </row>
    <row r="2" spans="1:19" customFormat="1" ht="15.75" x14ac:dyDescent="0.25">
      <c r="A2" s="506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45"/>
      <c r="N2" s="45"/>
      <c r="O2" s="45"/>
      <c r="P2" s="45"/>
    </row>
    <row r="3" spans="1:19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44"/>
      <c r="N3" s="44"/>
      <c r="O3" s="44"/>
      <c r="P3" s="44"/>
    </row>
    <row r="4" spans="1:19" customFormat="1" ht="11.25" customHeight="1" x14ac:dyDescent="0.2"/>
    <row r="5" spans="1:19" customFormat="1" ht="15.75" x14ac:dyDescent="0.25">
      <c r="A5" s="599" t="s">
        <v>676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16"/>
      <c r="N5" s="16"/>
      <c r="O5" s="16"/>
      <c r="P5" s="16"/>
    </row>
    <row r="7" spans="1:19" ht="12.6" customHeight="1" x14ac:dyDescent="0.2">
      <c r="A7" s="502" t="s">
        <v>170</v>
      </c>
      <c r="B7" s="502"/>
      <c r="N7" s="579" t="s">
        <v>838</v>
      </c>
      <c r="O7" s="579"/>
      <c r="P7" s="579"/>
      <c r="Q7" s="579"/>
      <c r="R7" s="579"/>
    </row>
    <row r="8" spans="1:19" s="15" customFormat="1" ht="29.45" customHeight="1" x14ac:dyDescent="0.2">
      <c r="A8" s="485" t="s">
        <v>2</v>
      </c>
      <c r="B8" s="485" t="s">
        <v>3</v>
      </c>
      <c r="C8" s="510" t="s">
        <v>677</v>
      </c>
      <c r="D8" s="510"/>
      <c r="E8" s="510"/>
      <c r="F8" s="603"/>
      <c r="G8" s="603"/>
      <c r="H8" s="601" t="s">
        <v>712</v>
      </c>
      <c r="I8" s="510"/>
      <c r="J8" s="510"/>
      <c r="K8" s="510"/>
      <c r="L8" s="510"/>
      <c r="M8" s="482" t="s">
        <v>118</v>
      </c>
      <c r="N8" s="483"/>
      <c r="O8" s="483"/>
      <c r="P8" s="483"/>
      <c r="Q8" s="484"/>
    </row>
    <row r="9" spans="1:19" s="15" customFormat="1" ht="38.25" x14ac:dyDescent="0.2">
      <c r="A9" s="485"/>
      <c r="B9" s="485"/>
      <c r="C9" s="5" t="s">
        <v>224</v>
      </c>
      <c r="D9" s="5" t="s">
        <v>225</v>
      </c>
      <c r="E9" s="5" t="s">
        <v>378</v>
      </c>
      <c r="F9" s="7" t="s">
        <v>232</v>
      </c>
      <c r="G9" s="7" t="s">
        <v>124</v>
      </c>
      <c r="H9" s="5" t="s">
        <v>224</v>
      </c>
      <c r="I9" s="5" t="s">
        <v>225</v>
      </c>
      <c r="J9" s="5" t="s">
        <v>378</v>
      </c>
      <c r="K9" s="5" t="s">
        <v>232</v>
      </c>
      <c r="L9" s="5" t="s">
        <v>125</v>
      </c>
      <c r="M9" s="5" t="s">
        <v>224</v>
      </c>
      <c r="N9" s="5" t="s">
        <v>225</v>
      </c>
      <c r="O9" s="5" t="s">
        <v>378</v>
      </c>
      <c r="P9" s="7" t="s">
        <v>232</v>
      </c>
      <c r="Q9" s="5" t="s">
        <v>126</v>
      </c>
      <c r="R9" s="30"/>
      <c r="S9" s="31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x14ac:dyDescent="0.2">
      <c r="A11" s="18">
        <v>1</v>
      </c>
      <c r="B11" s="3" t="s">
        <v>898</v>
      </c>
      <c r="C11" s="3">
        <v>13469</v>
      </c>
      <c r="D11" s="3">
        <v>616</v>
      </c>
      <c r="E11" s="3">
        <v>0</v>
      </c>
      <c r="F11" s="3">
        <v>0</v>
      </c>
      <c r="G11" s="3">
        <f>SUM(C11:F11)</f>
        <v>14085</v>
      </c>
      <c r="H11" s="387">
        <f>M11/240</f>
        <v>9771.2291666666661</v>
      </c>
      <c r="I11" s="387">
        <f>N11/240</f>
        <v>631.14166666666665</v>
      </c>
      <c r="J11" s="387">
        <v>0</v>
      </c>
      <c r="K11" s="387">
        <v>0</v>
      </c>
      <c r="L11" s="387">
        <f>Q11/240</f>
        <v>10402.370833333332</v>
      </c>
      <c r="M11" s="3">
        <f>Q11-N11</f>
        <v>2345095</v>
      </c>
      <c r="N11" s="3">
        <v>151474</v>
      </c>
      <c r="O11" s="3">
        <v>0</v>
      </c>
      <c r="P11" s="3">
        <v>0</v>
      </c>
      <c r="Q11" s="3">
        <v>2496569</v>
      </c>
    </row>
    <row r="12" spans="1:19" x14ac:dyDescent="0.2">
      <c r="A12" s="18">
        <v>2</v>
      </c>
      <c r="B12" s="19"/>
      <c r="C12" s="19"/>
      <c r="D12" s="19"/>
      <c r="E12" s="19"/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9" x14ac:dyDescent="0.2">
      <c r="A13" s="18">
        <v>3</v>
      </c>
      <c r="B13" s="19"/>
      <c r="C13" s="19"/>
      <c r="D13" s="19"/>
      <c r="E13" s="19"/>
      <c r="F13" s="28"/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9" x14ac:dyDescent="0.2">
      <c r="A14" s="20" t="s">
        <v>7</v>
      </c>
      <c r="B14" s="19"/>
      <c r="C14" s="19"/>
      <c r="D14" s="19"/>
      <c r="E14" s="19"/>
      <c r="F14" s="28"/>
      <c r="G14" s="28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9" x14ac:dyDescent="0.2">
      <c r="A15" s="20" t="s">
        <v>7</v>
      </c>
      <c r="B15" s="19"/>
      <c r="C15" s="19"/>
      <c r="D15" s="19"/>
      <c r="E15" s="19"/>
      <c r="F15" s="28"/>
      <c r="G15" s="28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9" x14ac:dyDescent="0.2">
      <c r="A16" s="20" t="s">
        <v>7</v>
      </c>
      <c r="B16" s="3" t="s">
        <v>898</v>
      </c>
      <c r="C16" s="3">
        <v>13469</v>
      </c>
      <c r="D16" s="3">
        <v>616</v>
      </c>
      <c r="E16" s="3">
        <v>0</v>
      </c>
      <c r="F16" s="3">
        <v>0</v>
      </c>
      <c r="G16" s="3">
        <f>SUM(C16:F16)</f>
        <v>14085</v>
      </c>
      <c r="H16" s="387">
        <f>M16/240</f>
        <v>9771.2291666666661</v>
      </c>
      <c r="I16" s="387">
        <f>N16/240</f>
        <v>631.14166666666665</v>
      </c>
      <c r="J16" s="387">
        <v>0</v>
      </c>
      <c r="K16" s="387">
        <v>0</v>
      </c>
      <c r="L16" s="387">
        <f>Q16/240</f>
        <v>10402.370833333332</v>
      </c>
      <c r="M16" s="3">
        <f>Q16-N16</f>
        <v>2345095</v>
      </c>
      <c r="N16" s="3">
        <v>151474</v>
      </c>
      <c r="O16" s="3">
        <v>0</v>
      </c>
      <c r="P16" s="3">
        <v>0</v>
      </c>
      <c r="Q16" s="3">
        <v>2496569</v>
      </c>
    </row>
    <row r="17" spans="1:19" x14ac:dyDescent="0.2">
      <c r="A17" s="7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9" x14ac:dyDescent="0.2">
      <c r="A18" s="11" t="s">
        <v>8</v>
      </c>
      <c r="B18"/>
      <c r="C18"/>
      <c r="D18"/>
    </row>
    <row r="19" spans="1:19" x14ac:dyDescent="0.2">
      <c r="A19" t="s">
        <v>9</v>
      </c>
      <c r="B19"/>
      <c r="C19"/>
      <c r="D19"/>
    </row>
    <row r="20" spans="1:19" x14ac:dyDescent="0.2">
      <c r="A20" t="s">
        <v>10</v>
      </c>
      <c r="B20"/>
      <c r="C20"/>
      <c r="D20"/>
      <c r="I20" s="12"/>
      <c r="J20" s="12"/>
      <c r="K20" s="12"/>
      <c r="L20" s="12"/>
    </row>
    <row r="21" spans="1:19" customFormat="1" x14ac:dyDescent="0.2">
      <c r="A21" s="16" t="s">
        <v>452</v>
      </c>
      <c r="J21" s="12"/>
      <c r="K21" s="12"/>
      <c r="L21" s="12"/>
    </row>
    <row r="22" spans="1:19" customFormat="1" x14ac:dyDescent="0.2">
      <c r="C22" s="16" t="s">
        <v>454</v>
      </c>
      <c r="E22" s="13"/>
      <c r="F22" s="13"/>
      <c r="G22" s="13"/>
      <c r="H22" s="13"/>
      <c r="I22" s="13"/>
      <c r="J22" s="13"/>
      <c r="K22" s="13"/>
      <c r="L22" s="13"/>
      <c r="M22" s="13"/>
    </row>
    <row r="24" spans="1:19" x14ac:dyDescent="0.2">
      <c r="A24" s="15" t="s">
        <v>12</v>
      </c>
      <c r="B24" s="15"/>
      <c r="C24" s="15"/>
      <c r="D24" s="15"/>
      <c r="E24" s="15"/>
      <c r="F24" s="15"/>
      <c r="G24" s="15"/>
      <c r="I24" s="15"/>
      <c r="O24" s="527" t="s">
        <v>13</v>
      </c>
      <c r="P24" s="527"/>
      <c r="Q24" s="527"/>
    </row>
    <row r="25" spans="1:19" ht="12.75" customHeight="1" x14ac:dyDescent="0.2">
      <c r="A25" s="529" t="s">
        <v>14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</row>
    <row r="26" spans="1:19" x14ac:dyDescent="0.2">
      <c r="A26" s="527" t="s">
        <v>96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</row>
    <row r="27" spans="1:19" x14ac:dyDescent="0.2">
      <c r="A27" s="15"/>
      <c r="B27" s="15"/>
      <c r="C27" s="15"/>
      <c r="D27" s="15"/>
      <c r="E27" s="15"/>
      <c r="F27" s="15"/>
      <c r="N27" s="502" t="s">
        <v>88</v>
      </c>
      <c r="O27" s="502"/>
      <c r="P27" s="502"/>
      <c r="Q27" s="502"/>
    </row>
    <row r="28" spans="1:19" x14ac:dyDescent="0.2">
      <c r="A28" s="600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</row>
  </sheetData>
  <mergeCells count="16">
    <mergeCell ref="N7:R7"/>
    <mergeCell ref="C8:G8"/>
    <mergeCell ref="N27:Q27"/>
    <mergeCell ref="H8:L8"/>
    <mergeCell ref="O24:Q24"/>
    <mergeCell ref="A26:S26"/>
    <mergeCell ref="A28:L28"/>
    <mergeCell ref="O1:Q1"/>
    <mergeCell ref="A2:L2"/>
    <mergeCell ref="A3:L3"/>
    <mergeCell ref="A5:L5"/>
    <mergeCell ref="M8:Q8"/>
    <mergeCell ref="A25:Q25"/>
    <mergeCell ref="A8:A9"/>
    <mergeCell ref="B8:B9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576" t="s">
        <v>0</v>
      </c>
      <c r="B1" s="576"/>
      <c r="C1" s="576"/>
      <c r="D1" s="576"/>
      <c r="E1" s="576"/>
      <c r="G1" s="226" t="s">
        <v>713</v>
      </c>
    </row>
    <row r="2" spans="1:7" ht="21" x14ac:dyDescent="0.35">
      <c r="A2" s="577" t="s">
        <v>666</v>
      </c>
      <c r="B2" s="577"/>
      <c r="C2" s="577"/>
      <c r="D2" s="577"/>
      <c r="E2" s="577"/>
      <c r="F2" s="577"/>
    </row>
    <row r="3" spans="1:7" ht="15" x14ac:dyDescent="0.3">
      <c r="A3" s="228"/>
      <c r="B3" s="228"/>
    </row>
    <row r="4" spans="1:7" ht="18" customHeight="1" x14ac:dyDescent="0.35">
      <c r="A4" s="578" t="s">
        <v>714</v>
      </c>
      <c r="B4" s="578"/>
      <c r="C4" s="578"/>
      <c r="D4" s="578"/>
      <c r="E4" s="578"/>
      <c r="F4" s="578"/>
    </row>
    <row r="5" spans="1:7" ht="15" x14ac:dyDescent="0.3">
      <c r="A5" s="229" t="s">
        <v>274</v>
      </c>
      <c r="B5" s="229"/>
    </row>
    <row r="6" spans="1:7" ht="15" x14ac:dyDescent="0.3">
      <c r="A6" s="229"/>
      <c r="B6" s="229"/>
      <c r="F6" s="111" t="s">
        <v>837</v>
      </c>
      <c r="G6" s="124"/>
    </row>
    <row r="7" spans="1:7" ht="42" customHeight="1" x14ac:dyDescent="0.2">
      <c r="A7" s="230" t="s">
        <v>2</v>
      </c>
      <c r="B7" s="230" t="s">
        <v>3</v>
      </c>
      <c r="C7" s="348" t="s">
        <v>715</v>
      </c>
      <c r="D7" s="348" t="s">
        <v>716</v>
      </c>
      <c r="E7" s="348" t="s">
        <v>717</v>
      </c>
      <c r="F7" s="348" t="s">
        <v>718</v>
      </c>
      <c r="G7" s="328" t="s">
        <v>719</v>
      </c>
    </row>
    <row r="8" spans="1:7" s="226" customFormat="1" ht="15" x14ac:dyDescent="0.25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</row>
    <row r="9" spans="1:7" x14ac:dyDescent="0.2">
      <c r="A9" s="9">
        <v>1</v>
      </c>
      <c r="B9" s="18" t="s">
        <v>898</v>
      </c>
      <c r="C9" s="8">
        <v>42381</v>
      </c>
      <c r="D9" s="389">
        <v>34408</v>
      </c>
      <c r="E9" s="388">
        <f>C9-D9</f>
        <v>7973</v>
      </c>
      <c r="F9" s="310" t="s">
        <v>902</v>
      </c>
      <c r="G9" s="18" t="s">
        <v>902</v>
      </c>
    </row>
    <row r="10" spans="1:7" x14ac:dyDescent="0.2">
      <c r="A10" s="9"/>
      <c r="B10" s="9"/>
      <c r="C10" s="233"/>
      <c r="D10" s="233"/>
      <c r="E10" s="233"/>
      <c r="F10" s="233"/>
      <c r="G10" s="9"/>
    </row>
    <row r="11" spans="1:7" x14ac:dyDescent="0.2">
      <c r="A11" s="9"/>
      <c r="B11" s="9"/>
      <c r="C11" s="233"/>
      <c r="D11" s="233"/>
      <c r="E11" s="233"/>
      <c r="F11" s="233"/>
      <c r="G11" s="9"/>
    </row>
    <row r="12" spans="1:7" x14ac:dyDescent="0.2">
      <c r="A12" s="9"/>
      <c r="B12" s="9"/>
      <c r="C12" s="233"/>
      <c r="D12" s="233"/>
      <c r="E12" s="233"/>
      <c r="F12" s="233"/>
      <c r="G12" s="9"/>
    </row>
    <row r="13" spans="1:7" x14ac:dyDescent="0.2">
      <c r="A13" s="9"/>
      <c r="B13" s="9"/>
      <c r="C13" s="233"/>
      <c r="D13" s="233"/>
      <c r="E13" s="233"/>
      <c r="F13" s="233"/>
      <c r="G13" s="9"/>
    </row>
    <row r="14" spans="1:7" x14ac:dyDescent="0.2">
      <c r="A14" s="9"/>
      <c r="B14" s="9"/>
      <c r="C14" s="233"/>
      <c r="D14" s="233"/>
      <c r="E14" s="233"/>
      <c r="F14" s="233"/>
      <c r="G14" s="9"/>
    </row>
    <row r="15" spans="1:7" x14ac:dyDescent="0.2">
      <c r="A15" s="9"/>
      <c r="B15" s="9"/>
      <c r="C15" s="233"/>
      <c r="D15" s="233"/>
      <c r="E15" s="233"/>
      <c r="F15" s="233"/>
      <c r="G15" s="9"/>
    </row>
    <row r="16" spans="1:7" x14ac:dyDescent="0.2">
      <c r="A16" s="9"/>
      <c r="B16" s="9"/>
      <c r="C16" s="233"/>
      <c r="D16" s="233"/>
      <c r="E16" s="233"/>
      <c r="F16" s="233"/>
      <c r="G16" s="9"/>
    </row>
    <row r="20" spans="1:13" ht="15" customHeight="1" x14ac:dyDescent="0.2">
      <c r="A20" s="349"/>
      <c r="B20" s="349"/>
      <c r="C20" s="349"/>
      <c r="D20" s="349"/>
      <c r="E20" s="604" t="s">
        <v>13</v>
      </c>
      <c r="F20" s="604"/>
      <c r="G20" s="350"/>
      <c r="H20" s="350"/>
      <c r="I20" s="350"/>
    </row>
    <row r="21" spans="1:13" ht="15" customHeight="1" x14ac:dyDescent="0.2">
      <c r="A21" s="349"/>
      <c r="B21" s="349"/>
      <c r="C21" s="349"/>
      <c r="D21" s="349"/>
      <c r="E21" s="604" t="s">
        <v>14</v>
      </c>
      <c r="F21" s="604"/>
      <c r="G21" s="350"/>
      <c r="H21" s="350"/>
      <c r="I21" s="350"/>
    </row>
    <row r="22" spans="1:13" ht="15" customHeight="1" x14ac:dyDescent="0.2">
      <c r="A22" s="349"/>
      <c r="B22" s="349"/>
      <c r="C22" s="349"/>
      <c r="D22" s="349"/>
      <c r="E22" s="604" t="s">
        <v>91</v>
      </c>
      <c r="F22" s="604"/>
      <c r="G22" s="350"/>
      <c r="H22" s="350"/>
      <c r="I22" s="350"/>
    </row>
    <row r="23" spans="1:13" x14ac:dyDescent="0.2">
      <c r="A23" s="349" t="s">
        <v>12</v>
      </c>
      <c r="C23" s="349"/>
      <c r="D23" s="349"/>
      <c r="E23" s="349"/>
      <c r="F23" s="351" t="s">
        <v>88</v>
      </c>
      <c r="G23" s="352"/>
      <c r="H23" s="349"/>
      <c r="I23" s="349"/>
    </row>
    <row r="24" spans="1:13" x14ac:dyDescent="0.2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</row>
  </sheetData>
  <mergeCells count="6">
    <mergeCell ref="E22:F22"/>
    <mergeCell ref="A1:E1"/>
    <mergeCell ref="A2:F2"/>
    <mergeCell ref="A4:F4"/>
    <mergeCell ref="E20:F20"/>
    <mergeCell ref="E21:F2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zoomScaleSheetLayoutView="90" workbookViewId="0">
      <selection activeCell="H18" sqref="H18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5.140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8" customFormat="1" x14ac:dyDescent="0.2">
      <c r="E1" s="509"/>
      <c r="F1" s="509"/>
      <c r="G1" s="509"/>
      <c r="H1" s="509"/>
      <c r="I1" s="509"/>
      <c r="J1" s="153" t="s">
        <v>66</v>
      </c>
    </row>
    <row r="2" spans="1:18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8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8" customFormat="1" ht="14.25" customHeight="1" x14ac:dyDescent="0.2"/>
    <row r="5" spans="1:18" ht="31.5" customHeight="1" x14ac:dyDescent="0.25">
      <c r="A5" s="599" t="s">
        <v>678</v>
      </c>
      <c r="B5" s="599"/>
      <c r="C5" s="599"/>
      <c r="D5" s="599"/>
      <c r="E5" s="599"/>
      <c r="F5" s="599"/>
      <c r="G5" s="599"/>
      <c r="H5" s="599"/>
      <c r="I5" s="599"/>
      <c r="J5" s="599"/>
    </row>
    <row r="6" spans="1:18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8" ht="0.75" customHeight="1" x14ac:dyDescent="0.2"/>
    <row r="8" spans="1:18" x14ac:dyDescent="0.2">
      <c r="A8" s="502" t="s">
        <v>170</v>
      </c>
      <c r="B8" s="502"/>
      <c r="C8" s="32"/>
      <c r="H8" s="579" t="s">
        <v>838</v>
      </c>
      <c r="I8" s="579"/>
      <c r="J8" s="579"/>
      <c r="K8" s="111"/>
      <c r="L8" s="111"/>
    </row>
    <row r="9" spans="1:18" x14ac:dyDescent="0.2">
      <c r="A9" s="485" t="s">
        <v>2</v>
      </c>
      <c r="B9" s="485" t="s">
        <v>3</v>
      </c>
      <c r="C9" s="478" t="s">
        <v>679</v>
      </c>
      <c r="D9" s="481"/>
      <c r="E9" s="481"/>
      <c r="F9" s="479"/>
      <c r="G9" s="478" t="s">
        <v>109</v>
      </c>
      <c r="H9" s="481"/>
      <c r="I9" s="481"/>
      <c r="J9" s="479"/>
      <c r="Q9" s="19"/>
      <c r="R9" s="22"/>
    </row>
    <row r="10" spans="1:18" ht="50.25" customHeight="1" x14ac:dyDescent="0.2">
      <c r="A10" s="485"/>
      <c r="B10" s="485"/>
      <c r="C10" s="5" t="s">
        <v>193</v>
      </c>
      <c r="D10" s="5" t="s">
        <v>17</v>
      </c>
      <c r="E10" s="7" t="s">
        <v>855</v>
      </c>
      <c r="F10" s="7" t="s">
        <v>211</v>
      </c>
      <c r="G10" s="5" t="s">
        <v>193</v>
      </c>
      <c r="H10" s="26" t="s">
        <v>18</v>
      </c>
      <c r="I10" s="116" t="s">
        <v>119</v>
      </c>
      <c r="J10" s="5" t="s">
        <v>212</v>
      </c>
    </row>
    <row r="11" spans="1:18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2">
        <v>8</v>
      </c>
      <c r="I11" s="5">
        <v>9</v>
      </c>
      <c r="J11" s="5">
        <v>10</v>
      </c>
    </row>
    <row r="12" spans="1:18" x14ac:dyDescent="0.2">
      <c r="A12" s="18">
        <v>1</v>
      </c>
      <c r="B12" s="3" t="s">
        <v>898</v>
      </c>
      <c r="C12" s="3">
        <v>162</v>
      </c>
      <c r="D12" s="3">
        <v>19500</v>
      </c>
      <c r="E12" s="3">
        <v>231</v>
      </c>
      <c r="F12" s="390">
        <f>D12*E12</f>
        <v>4504500</v>
      </c>
      <c r="G12" s="3">
        <v>161</v>
      </c>
      <c r="H12" s="383">
        <v>5294629</v>
      </c>
      <c r="I12" s="383">
        <v>240</v>
      </c>
      <c r="J12" s="391">
        <f>H12/I12</f>
        <v>22060.954166666666</v>
      </c>
    </row>
    <row r="13" spans="1:18" x14ac:dyDescent="0.2">
      <c r="A13" s="18">
        <v>2</v>
      </c>
      <c r="B13" s="19"/>
      <c r="C13" s="19"/>
      <c r="D13" s="19"/>
      <c r="E13" s="19"/>
      <c r="F13" s="28"/>
      <c r="G13" s="19"/>
      <c r="H13" s="29"/>
      <c r="I13" s="29"/>
      <c r="J13" s="29"/>
    </row>
    <row r="14" spans="1:18" x14ac:dyDescent="0.2">
      <c r="A14" s="18">
        <v>3</v>
      </c>
      <c r="B14" s="19"/>
      <c r="C14" s="19"/>
      <c r="D14" s="19"/>
      <c r="E14" s="19" t="s">
        <v>11</v>
      </c>
      <c r="F14" s="28"/>
      <c r="G14" s="19"/>
      <c r="H14" s="29"/>
      <c r="I14" s="29"/>
      <c r="J14" s="29"/>
    </row>
    <row r="15" spans="1:18" x14ac:dyDescent="0.2">
      <c r="A15" s="18">
        <v>4</v>
      </c>
      <c r="B15" s="19"/>
      <c r="C15" s="19"/>
      <c r="D15" s="19"/>
      <c r="E15" s="19"/>
      <c r="F15" s="28"/>
      <c r="G15" s="19"/>
      <c r="H15" s="29"/>
      <c r="I15" s="29"/>
      <c r="J15" s="29"/>
    </row>
    <row r="16" spans="1:18" x14ac:dyDescent="0.2">
      <c r="A16" s="20" t="s">
        <v>7</v>
      </c>
      <c r="B16" s="19"/>
      <c r="C16" s="19"/>
      <c r="D16" s="19"/>
      <c r="E16" s="19"/>
      <c r="F16" s="28"/>
      <c r="G16" s="19"/>
      <c r="H16" s="29"/>
      <c r="I16" s="29"/>
      <c r="J16" s="29"/>
    </row>
    <row r="17" spans="1:10" x14ac:dyDescent="0.2">
      <c r="A17" s="20" t="s">
        <v>7</v>
      </c>
      <c r="B17" s="19"/>
      <c r="C17" s="19"/>
      <c r="D17" s="19"/>
      <c r="E17" s="19"/>
      <c r="F17" s="28"/>
      <c r="G17" s="19"/>
      <c r="H17" s="29"/>
      <c r="I17" s="29"/>
      <c r="J17" s="29"/>
    </row>
    <row r="18" spans="1:10" x14ac:dyDescent="0.2">
      <c r="A18" s="3" t="s">
        <v>19</v>
      </c>
      <c r="B18" s="3" t="s">
        <v>898</v>
      </c>
      <c r="C18" s="3">
        <v>162</v>
      </c>
      <c r="D18" s="3">
        <v>19500</v>
      </c>
      <c r="E18" s="3">
        <v>231</v>
      </c>
      <c r="F18" s="390">
        <f>D18*E18</f>
        <v>4504500</v>
      </c>
      <c r="G18" s="3">
        <v>161</v>
      </c>
      <c r="H18" s="383">
        <v>5294629</v>
      </c>
      <c r="I18" s="383">
        <v>240</v>
      </c>
      <c r="J18" s="391">
        <f>H18/I18</f>
        <v>22060.954166666666</v>
      </c>
    </row>
    <row r="19" spans="1:10" x14ac:dyDescent="0.2">
      <c r="A19" s="12"/>
      <c r="B19" s="31"/>
      <c r="C19" s="31"/>
      <c r="D19" s="22"/>
      <c r="E19" s="22"/>
      <c r="F19" s="22"/>
      <c r="G19" s="22"/>
      <c r="H19" s="22"/>
      <c r="I19" s="22"/>
      <c r="J19" s="22"/>
    </row>
    <row r="20" spans="1:10" x14ac:dyDescent="0.2">
      <c r="A20" s="12"/>
      <c r="B20" s="31"/>
      <c r="C20" s="31"/>
      <c r="D20" s="22"/>
      <c r="E20" s="22"/>
      <c r="F20" s="22"/>
      <c r="G20" s="22"/>
      <c r="H20" s="22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ht="15.75" customHeight="1" x14ac:dyDescent="0.2">
      <c r="A22" s="15" t="s">
        <v>12</v>
      </c>
      <c r="B22" s="15"/>
      <c r="C22" s="15"/>
      <c r="D22" s="15"/>
      <c r="E22" s="15"/>
      <c r="F22" s="15"/>
      <c r="G22" s="15"/>
      <c r="I22" s="527" t="s">
        <v>13</v>
      </c>
      <c r="J22" s="527"/>
    </row>
    <row r="23" spans="1:10" ht="12.75" customHeight="1" x14ac:dyDescent="0.2">
      <c r="A23" s="529" t="s">
        <v>14</v>
      </c>
      <c r="B23" s="529"/>
      <c r="C23" s="529"/>
      <c r="D23" s="529"/>
      <c r="E23" s="529"/>
      <c r="F23" s="529"/>
      <c r="G23" s="529"/>
      <c r="H23" s="529"/>
      <c r="I23" s="529"/>
      <c r="J23" s="529"/>
    </row>
    <row r="24" spans="1:10" ht="12.75" customHeight="1" x14ac:dyDescent="0.2">
      <c r="A24" s="529" t="s">
        <v>20</v>
      </c>
      <c r="B24" s="529"/>
      <c r="C24" s="529"/>
      <c r="D24" s="529"/>
      <c r="E24" s="529"/>
      <c r="F24" s="529"/>
      <c r="G24" s="529"/>
      <c r="H24" s="529"/>
      <c r="I24" s="529"/>
      <c r="J24" s="529"/>
    </row>
    <row r="25" spans="1:10" x14ac:dyDescent="0.2">
      <c r="A25" s="15"/>
      <c r="B25" s="15"/>
      <c r="C25" s="15"/>
      <c r="E25" s="15"/>
      <c r="H25" s="502" t="s">
        <v>88</v>
      </c>
      <c r="I25" s="502"/>
      <c r="J25" s="502"/>
    </row>
    <row r="29" spans="1:10" x14ac:dyDescent="0.2">
      <c r="A29" s="605"/>
      <c r="B29" s="605"/>
      <c r="C29" s="605"/>
      <c r="D29" s="605"/>
      <c r="E29" s="605"/>
      <c r="F29" s="605"/>
      <c r="G29" s="605"/>
      <c r="H29" s="605"/>
      <c r="I29" s="605"/>
      <c r="J29" s="605"/>
    </row>
    <row r="31" spans="1:10" x14ac:dyDescent="0.2">
      <c r="A31" s="605"/>
      <c r="B31" s="605"/>
      <c r="C31" s="605"/>
      <c r="D31" s="605"/>
      <c r="E31" s="605"/>
      <c r="F31" s="605"/>
      <c r="G31" s="605"/>
      <c r="H31" s="605"/>
      <c r="I31" s="605"/>
      <c r="J31" s="605"/>
    </row>
  </sheetData>
  <mergeCells count="16">
    <mergeCell ref="I22:J22"/>
    <mergeCell ref="H25:J25"/>
    <mergeCell ref="A31:J31"/>
    <mergeCell ref="A29:J29"/>
    <mergeCell ref="A23:J23"/>
    <mergeCell ref="A24:J24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zoomScaleSheetLayoutView="90" workbookViewId="0">
      <selection activeCell="J19" sqref="J19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4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09"/>
      <c r="F1" s="509"/>
      <c r="G1" s="509"/>
      <c r="H1" s="509"/>
      <c r="I1" s="509"/>
      <c r="J1" s="153" t="s">
        <v>382</v>
      </c>
    </row>
    <row r="2" spans="1:16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6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6" customFormat="1" ht="14.25" customHeight="1" x14ac:dyDescent="0.2"/>
    <row r="5" spans="1:16" ht="15.75" x14ac:dyDescent="0.25">
      <c r="A5" s="599" t="s">
        <v>710</v>
      </c>
      <c r="B5" s="599"/>
      <c r="C5" s="599"/>
      <c r="D5" s="599"/>
      <c r="E5" s="599"/>
      <c r="F5" s="599"/>
      <c r="G5" s="599"/>
      <c r="H5" s="599"/>
      <c r="I5" s="599"/>
      <c r="J5" s="599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02" t="s">
        <v>170</v>
      </c>
      <c r="B8" s="502"/>
      <c r="C8" s="32"/>
      <c r="H8" s="579" t="s">
        <v>838</v>
      </c>
      <c r="I8" s="579"/>
      <c r="J8" s="579"/>
    </row>
    <row r="9" spans="1:16" x14ac:dyDescent="0.2">
      <c r="A9" s="485" t="s">
        <v>2</v>
      </c>
      <c r="B9" s="485" t="s">
        <v>3</v>
      </c>
      <c r="C9" s="478" t="s">
        <v>679</v>
      </c>
      <c r="D9" s="481"/>
      <c r="E9" s="481"/>
      <c r="F9" s="479"/>
      <c r="G9" s="478" t="s">
        <v>109</v>
      </c>
      <c r="H9" s="481"/>
      <c r="I9" s="481"/>
      <c r="J9" s="479"/>
      <c r="O9" s="19"/>
      <c r="P9" s="22"/>
    </row>
    <row r="10" spans="1:16" ht="51" x14ac:dyDescent="0.2">
      <c r="A10" s="485"/>
      <c r="B10" s="485"/>
      <c r="C10" s="5" t="s">
        <v>193</v>
      </c>
      <c r="D10" s="5" t="s">
        <v>17</v>
      </c>
      <c r="E10" s="289" t="s">
        <v>855</v>
      </c>
      <c r="F10" s="7" t="s">
        <v>211</v>
      </c>
      <c r="G10" s="5" t="s">
        <v>193</v>
      </c>
      <c r="H10" s="26" t="s">
        <v>18</v>
      </c>
      <c r="I10" s="116" t="s">
        <v>119</v>
      </c>
      <c r="J10" s="5" t="s">
        <v>212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2">
        <v>8</v>
      </c>
      <c r="I11" s="5">
        <v>9</v>
      </c>
      <c r="J11" s="5">
        <v>10</v>
      </c>
    </row>
    <row r="12" spans="1:16" x14ac:dyDescent="0.2">
      <c r="A12" s="18">
        <v>1</v>
      </c>
      <c r="B12" s="3" t="s">
        <v>898</v>
      </c>
      <c r="C12" s="3">
        <v>119</v>
      </c>
      <c r="D12" s="3">
        <v>13900</v>
      </c>
      <c r="E12" s="3">
        <v>231</v>
      </c>
      <c r="F12" s="390">
        <f>D12*E12</f>
        <v>3210900</v>
      </c>
      <c r="G12" s="3">
        <v>119</v>
      </c>
      <c r="H12" s="383">
        <v>2496569</v>
      </c>
      <c r="I12" s="383">
        <v>240</v>
      </c>
      <c r="J12" s="391">
        <f>H12/I12</f>
        <v>10402.370833333332</v>
      </c>
    </row>
    <row r="13" spans="1:16" x14ac:dyDescent="0.2">
      <c r="A13" s="18">
        <v>2</v>
      </c>
      <c r="B13" s="19"/>
      <c r="C13" s="19"/>
      <c r="D13" s="19"/>
      <c r="E13" s="19"/>
      <c r="F13" s="28"/>
      <c r="G13" s="19"/>
      <c r="H13" s="29"/>
      <c r="I13" s="29"/>
      <c r="J13" s="29"/>
    </row>
    <row r="14" spans="1:16" x14ac:dyDescent="0.2">
      <c r="A14" s="18">
        <v>3</v>
      </c>
      <c r="B14" s="19"/>
      <c r="C14" s="19"/>
      <c r="D14" s="19"/>
      <c r="E14" s="19" t="s">
        <v>11</v>
      </c>
      <c r="F14" s="28"/>
      <c r="G14" s="19"/>
      <c r="H14" s="29"/>
      <c r="I14" s="29"/>
      <c r="J14" s="29"/>
    </row>
    <row r="15" spans="1:16" x14ac:dyDescent="0.2">
      <c r="A15" s="18">
        <v>4</v>
      </c>
      <c r="B15" s="19"/>
      <c r="C15" s="19"/>
      <c r="D15" s="19"/>
      <c r="E15" s="19"/>
      <c r="F15" s="28"/>
      <c r="G15" s="19"/>
      <c r="H15" s="29"/>
      <c r="I15" s="29"/>
      <c r="J15" s="29"/>
    </row>
    <row r="16" spans="1:16" x14ac:dyDescent="0.2">
      <c r="A16" s="18">
        <v>5</v>
      </c>
      <c r="B16" s="19"/>
      <c r="C16" s="19"/>
      <c r="D16" s="19"/>
      <c r="E16" s="19"/>
      <c r="F16" s="28"/>
      <c r="G16" s="19"/>
      <c r="H16" s="29"/>
      <c r="I16" s="29"/>
      <c r="J16" s="29"/>
    </row>
    <row r="17" spans="1:10" x14ac:dyDescent="0.2">
      <c r="A17" s="18">
        <v>6</v>
      </c>
      <c r="B17" s="19"/>
      <c r="C17" s="19"/>
      <c r="D17" s="19"/>
      <c r="E17" s="19"/>
      <c r="F17" s="28"/>
      <c r="G17" s="19"/>
      <c r="H17" s="29"/>
      <c r="I17" s="29"/>
      <c r="J17" s="29"/>
    </row>
    <row r="18" spans="1:10" x14ac:dyDescent="0.2">
      <c r="A18" s="18">
        <v>7</v>
      </c>
      <c r="B18" s="19"/>
      <c r="C18" s="19"/>
      <c r="D18" s="19"/>
      <c r="E18" s="19"/>
      <c r="F18" s="28"/>
      <c r="G18" s="19"/>
      <c r="H18" s="29"/>
      <c r="I18" s="29"/>
      <c r="J18" s="29"/>
    </row>
    <row r="19" spans="1:10" x14ac:dyDescent="0.2">
      <c r="A19" s="3" t="s">
        <v>19</v>
      </c>
      <c r="B19" s="3" t="s">
        <v>898</v>
      </c>
      <c r="C19" s="3">
        <v>119</v>
      </c>
      <c r="D19" s="3">
        <v>13900</v>
      </c>
      <c r="E19" s="3">
        <v>231</v>
      </c>
      <c r="F19" s="390">
        <f>D19*E19</f>
        <v>3210900</v>
      </c>
      <c r="G19" s="3">
        <v>119</v>
      </c>
      <c r="H19" s="383">
        <v>2496569</v>
      </c>
      <c r="I19" s="383">
        <v>240</v>
      </c>
      <c r="J19" s="391">
        <f>H19/I19</f>
        <v>10402.370833333332</v>
      </c>
    </row>
    <row r="20" spans="1:10" x14ac:dyDescent="0.2">
      <c r="A20" s="12"/>
      <c r="B20" s="31"/>
      <c r="C20" s="31"/>
      <c r="D20" s="22"/>
      <c r="E20" s="22"/>
      <c r="F20" s="22"/>
      <c r="G20" s="22"/>
      <c r="H20" s="22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x14ac:dyDescent="0.2">
      <c r="A22" s="12"/>
      <c r="B22" s="31"/>
      <c r="C22" s="31"/>
      <c r="D22" s="22"/>
      <c r="E22" s="22"/>
      <c r="F22" s="22"/>
      <c r="G22" s="22"/>
      <c r="H22" s="22"/>
      <c r="I22" s="22"/>
      <c r="J22" s="22"/>
    </row>
    <row r="23" spans="1:10" ht="15.75" customHeight="1" x14ac:dyDescent="0.2">
      <c r="A23" s="15" t="s">
        <v>12</v>
      </c>
      <c r="B23" s="15"/>
      <c r="C23" s="15"/>
      <c r="D23" s="15"/>
      <c r="E23" s="15"/>
      <c r="F23" s="15"/>
      <c r="G23" s="15"/>
      <c r="I23" s="527" t="s">
        <v>13</v>
      </c>
      <c r="J23" s="527"/>
    </row>
    <row r="24" spans="1:10" ht="12.75" customHeight="1" x14ac:dyDescent="0.2">
      <c r="A24" s="529" t="s">
        <v>14</v>
      </c>
      <c r="B24" s="529"/>
      <c r="C24" s="529"/>
      <c r="D24" s="529"/>
      <c r="E24" s="529"/>
      <c r="F24" s="529"/>
      <c r="G24" s="529"/>
      <c r="H24" s="529"/>
      <c r="I24" s="529"/>
      <c r="J24" s="529"/>
    </row>
    <row r="25" spans="1:10" ht="12.75" customHeight="1" x14ac:dyDescent="0.2">
      <c r="A25" s="529" t="s">
        <v>20</v>
      </c>
      <c r="B25" s="529"/>
      <c r="C25" s="529"/>
      <c r="D25" s="529"/>
      <c r="E25" s="529"/>
      <c r="F25" s="529"/>
      <c r="G25" s="529"/>
      <c r="H25" s="529"/>
      <c r="I25" s="529"/>
      <c r="J25" s="529"/>
    </row>
    <row r="26" spans="1:10" x14ac:dyDescent="0.2">
      <c r="A26" s="15"/>
      <c r="B26" s="15"/>
      <c r="C26" s="15"/>
      <c r="E26" s="15"/>
      <c r="H26" s="502" t="s">
        <v>88</v>
      </c>
      <c r="I26" s="502"/>
      <c r="J26" s="502"/>
    </row>
    <row r="30" spans="1:10" x14ac:dyDescent="0.2">
      <c r="A30" s="605"/>
      <c r="B30" s="605"/>
      <c r="C30" s="605"/>
      <c r="D30" s="605"/>
      <c r="E30" s="605"/>
      <c r="F30" s="605"/>
      <c r="G30" s="605"/>
      <c r="H30" s="605"/>
      <c r="I30" s="605"/>
      <c r="J30" s="605"/>
    </row>
    <row r="32" spans="1:10" x14ac:dyDescent="0.2">
      <c r="A32" s="605"/>
      <c r="B32" s="605"/>
      <c r="C32" s="605"/>
      <c r="D32" s="605"/>
      <c r="E32" s="605"/>
      <c r="F32" s="605"/>
      <c r="G32" s="605"/>
      <c r="H32" s="605"/>
      <c r="I32" s="605"/>
      <c r="J32" s="605"/>
    </row>
  </sheetData>
  <mergeCells count="16">
    <mergeCell ref="A25:J25"/>
    <mergeCell ref="H26:J26"/>
    <mergeCell ref="A30:J30"/>
    <mergeCell ref="A32:J32"/>
    <mergeCell ref="A9:A10"/>
    <mergeCell ref="B9:B10"/>
    <mergeCell ref="C9:F9"/>
    <mergeCell ref="G9:J9"/>
    <mergeCell ref="I23:J23"/>
    <mergeCell ref="A24:J24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6" zoomScaleNormal="100" zoomScaleSheetLayoutView="90" workbookViewId="0">
      <selection activeCell="F21" sqref="F21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09"/>
      <c r="F1" s="509"/>
      <c r="G1" s="509"/>
      <c r="H1" s="509"/>
      <c r="I1" s="509"/>
      <c r="J1" s="153" t="s">
        <v>384</v>
      </c>
    </row>
    <row r="2" spans="1:16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6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6" customFormat="1" ht="14.25" customHeight="1" x14ac:dyDescent="0.2"/>
    <row r="5" spans="1:16" ht="19.5" customHeight="1" x14ac:dyDescent="0.25">
      <c r="A5" s="599" t="s">
        <v>711</v>
      </c>
      <c r="B5" s="599"/>
      <c r="C5" s="599"/>
      <c r="D5" s="599"/>
      <c r="E5" s="599"/>
      <c r="F5" s="599"/>
      <c r="G5" s="599"/>
      <c r="H5" s="599"/>
      <c r="I5" s="599"/>
      <c r="J5" s="599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02" t="s">
        <v>170</v>
      </c>
      <c r="B8" s="502"/>
      <c r="C8" s="32"/>
      <c r="H8" s="579" t="s">
        <v>838</v>
      </c>
      <c r="I8" s="579"/>
      <c r="J8" s="579"/>
    </row>
    <row r="9" spans="1:16" x14ac:dyDescent="0.2">
      <c r="A9" s="485" t="s">
        <v>2</v>
      </c>
      <c r="B9" s="485" t="s">
        <v>3</v>
      </c>
      <c r="C9" s="478" t="s">
        <v>680</v>
      </c>
      <c r="D9" s="481"/>
      <c r="E9" s="481"/>
      <c r="F9" s="479"/>
      <c r="G9" s="478" t="s">
        <v>109</v>
      </c>
      <c r="H9" s="481"/>
      <c r="I9" s="481"/>
      <c r="J9" s="479"/>
      <c r="O9" s="19"/>
      <c r="P9" s="22"/>
    </row>
    <row r="10" spans="1:16" ht="77.45" customHeight="1" x14ac:dyDescent="0.2">
      <c r="A10" s="485"/>
      <c r="B10" s="485"/>
      <c r="C10" s="5" t="s">
        <v>193</v>
      </c>
      <c r="D10" s="5" t="s">
        <v>17</v>
      </c>
      <c r="E10" s="289" t="s">
        <v>857</v>
      </c>
      <c r="F10" s="7" t="s">
        <v>211</v>
      </c>
      <c r="G10" s="5" t="s">
        <v>193</v>
      </c>
      <c r="H10" s="26" t="s">
        <v>18</v>
      </c>
      <c r="I10" s="116" t="s">
        <v>119</v>
      </c>
      <c r="J10" s="5" t="s">
        <v>212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2">
        <v>8</v>
      </c>
      <c r="I11" s="5">
        <v>9</v>
      </c>
      <c r="J11" s="5">
        <v>10</v>
      </c>
    </row>
    <row r="12" spans="1:16" x14ac:dyDescent="0.2">
      <c r="A12" s="18">
        <v>1</v>
      </c>
      <c r="B12" s="19"/>
      <c r="C12" s="19"/>
      <c r="D12" s="19"/>
      <c r="E12" s="19"/>
      <c r="F12" s="115"/>
      <c r="G12" s="19"/>
      <c r="H12" s="29"/>
      <c r="I12" s="29"/>
      <c r="J12" s="29"/>
    </row>
    <row r="13" spans="1:16" x14ac:dyDescent="0.2">
      <c r="A13" s="18">
        <v>2</v>
      </c>
      <c r="B13" s="19"/>
      <c r="C13" s="19"/>
      <c r="D13" s="19"/>
      <c r="E13" s="606" t="s">
        <v>901</v>
      </c>
      <c r="F13" s="607"/>
      <c r="G13" s="607"/>
      <c r="H13" s="608"/>
      <c r="I13" s="29"/>
      <c r="J13" s="29"/>
    </row>
    <row r="14" spans="1:16" x14ac:dyDescent="0.2">
      <c r="A14" s="18">
        <v>3</v>
      </c>
      <c r="B14" s="19"/>
      <c r="C14" s="19"/>
      <c r="D14" s="19"/>
      <c r="E14" s="609"/>
      <c r="F14" s="610"/>
      <c r="G14" s="610"/>
      <c r="H14" s="611"/>
      <c r="I14" s="29"/>
      <c r="J14" s="29"/>
    </row>
    <row r="15" spans="1:16" x14ac:dyDescent="0.2">
      <c r="A15" s="18">
        <v>4</v>
      </c>
      <c r="B15" s="19"/>
      <c r="C15" s="19"/>
      <c r="D15" s="19"/>
      <c r="E15" s="612"/>
      <c r="F15" s="613"/>
      <c r="G15" s="613"/>
      <c r="H15" s="614"/>
      <c r="I15" s="29"/>
      <c r="J15" s="29"/>
    </row>
    <row r="16" spans="1:16" x14ac:dyDescent="0.2">
      <c r="A16" s="18">
        <v>5</v>
      </c>
      <c r="B16" s="19"/>
      <c r="C16" s="19"/>
      <c r="D16" s="19"/>
      <c r="E16" s="19"/>
      <c r="F16" s="28"/>
      <c r="G16" s="19"/>
      <c r="H16" s="29"/>
      <c r="I16" s="29"/>
      <c r="J16" s="29"/>
    </row>
    <row r="17" spans="1:10" x14ac:dyDescent="0.2">
      <c r="A17" s="3" t="s">
        <v>19</v>
      </c>
      <c r="B17" s="30"/>
      <c r="C17" s="30"/>
      <c r="D17" s="19"/>
      <c r="E17" s="19"/>
      <c r="F17" s="28"/>
      <c r="G17" s="19"/>
      <c r="H17" s="29"/>
      <c r="I17" s="29"/>
      <c r="J17" s="29"/>
    </row>
    <row r="18" spans="1:10" x14ac:dyDescent="0.2">
      <c r="A18" s="12"/>
      <c r="B18" s="31"/>
      <c r="C18" s="31"/>
      <c r="D18" s="22"/>
      <c r="E18" s="22"/>
      <c r="F18" s="22"/>
      <c r="G18" s="22"/>
      <c r="H18" s="22"/>
      <c r="I18" s="22"/>
      <c r="J18" s="22"/>
    </row>
    <row r="19" spans="1:10" x14ac:dyDescent="0.2">
      <c r="A19" s="12"/>
      <c r="B19" s="31"/>
      <c r="C19" s="31"/>
      <c r="D19" s="22"/>
      <c r="E19" s="22"/>
      <c r="F19" s="22"/>
      <c r="G19" s="22"/>
      <c r="H19" s="22"/>
      <c r="I19" s="22"/>
      <c r="J19" s="22"/>
    </row>
    <row r="20" spans="1:10" x14ac:dyDescent="0.2">
      <c r="A20" s="12"/>
      <c r="B20" s="31"/>
      <c r="C20" s="31"/>
      <c r="D20" s="22"/>
      <c r="E20" s="22"/>
      <c r="F20" s="22"/>
      <c r="G20" s="22"/>
      <c r="H20" s="22"/>
      <c r="I20" s="22"/>
      <c r="J20" s="22"/>
    </row>
    <row r="21" spans="1:10" ht="15.75" customHeight="1" x14ac:dyDescent="0.2">
      <c r="A21" s="15" t="s">
        <v>12</v>
      </c>
      <c r="B21" s="15"/>
      <c r="C21" s="15"/>
      <c r="D21" s="15"/>
      <c r="E21" s="15"/>
      <c r="F21" s="15"/>
      <c r="G21" s="15"/>
      <c r="I21" s="527" t="s">
        <v>13</v>
      </c>
      <c r="J21" s="527"/>
    </row>
    <row r="22" spans="1:10" ht="12.75" customHeight="1" x14ac:dyDescent="0.2">
      <c r="A22" s="529" t="s">
        <v>14</v>
      </c>
      <c r="B22" s="529"/>
      <c r="C22" s="529"/>
      <c r="D22" s="529"/>
      <c r="E22" s="529"/>
      <c r="F22" s="529"/>
      <c r="G22" s="529"/>
      <c r="H22" s="529"/>
      <c r="I22" s="529"/>
      <c r="J22" s="529"/>
    </row>
    <row r="23" spans="1:10" ht="12.75" customHeight="1" x14ac:dyDescent="0.2">
      <c r="A23" s="529" t="s">
        <v>20</v>
      </c>
      <c r="B23" s="529"/>
      <c r="C23" s="529"/>
      <c r="D23" s="529"/>
      <c r="E23" s="529"/>
      <c r="F23" s="529"/>
      <c r="G23" s="529"/>
      <c r="H23" s="529"/>
      <c r="I23" s="529"/>
      <c r="J23" s="529"/>
    </row>
    <row r="24" spans="1:10" x14ac:dyDescent="0.2">
      <c r="A24" s="15"/>
      <c r="B24" s="15"/>
      <c r="C24" s="15"/>
      <c r="E24" s="15"/>
      <c r="H24" s="502" t="s">
        <v>88</v>
      </c>
      <c r="I24" s="502"/>
      <c r="J24" s="502"/>
    </row>
    <row r="28" spans="1:10" x14ac:dyDescent="0.2">
      <c r="A28" s="605"/>
      <c r="B28" s="605"/>
      <c r="C28" s="605"/>
      <c r="D28" s="605"/>
      <c r="E28" s="605"/>
      <c r="F28" s="605"/>
      <c r="G28" s="605"/>
      <c r="H28" s="605"/>
      <c r="I28" s="605"/>
      <c r="J28" s="605"/>
    </row>
    <row r="30" spans="1:10" x14ac:dyDescent="0.2">
      <c r="A30" s="605"/>
      <c r="B30" s="605"/>
      <c r="C30" s="605"/>
      <c r="D30" s="605"/>
      <c r="E30" s="605"/>
      <c r="F30" s="605"/>
      <c r="G30" s="605"/>
      <c r="H30" s="605"/>
      <c r="I30" s="605"/>
      <c r="J30" s="605"/>
    </row>
  </sheetData>
  <mergeCells count="17">
    <mergeCell ref="E13:H15"/>
    <mergeCell ref="E1:I1"/>
    <mergeCell ref="A2:J2"/>
    <mergeCell ref="A3:J3"/>
    <mergeCell ref="A5:J5"/>
    <mergeCell ref="A8:B8"/>
    <mergeCell ref="H8:J8"/>
    <mergeCell ref="A23:J23"/>
    <mergeCell ref="H24:J24"/>
    <mergeCell ref="A28:J28"/>
    <mergeCell ref="A30:J30"/>
    <mergeCell ref="A9:A10"/>
    <mergeCell ref="B9:B10"/>
    <mergeCell ref="C9:F9"/>
    <mergeCell ref="G9:J9"/>
    <mergeCell ref="I21:J21"/>
    <mergeCell ref="A22:J22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5" zoomScaleNormal="100" zoomScaleSheetLayoutView="90" workbookViewId="0">
      <selection activeCell="K29" sqref="K29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09"/>
      <c r="F1" s="509"/>
      <c r="G1" s="509"/>
      <c r="H1" s="509"/>
      <c r="I1" s="509"/>
      <c r="J1" s="153" t="s">
        <v>383</v>
      </c>
    </row>
    <row r="2" spans="1:16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6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6" customFormat="1" ht="14.25" customHeight="1" x14ac:dyDescent="0.2"/>
    <row r="5" spans="1:16" ht="31.5" customHeight="1" x14ac:dyDescent="0.25">
      <c r="A5" s="599" t="s">
        <v>681</v>
      </c>
      <c r="B5" s="599"/>
      <c r="C5" s="599"/>
      <c r="D5" s="599"/>
      <c r="E5" s="599"/>
      <c r="F5" s="599"/>
      <c r="G5" s="599"/>
      <c r="H5" s="599"/>
      <c r="I5" s="599"/>
      <c r="J5" s="599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02" t="s">
        <v>170</v>
      </c>
      <c r="B8" s="502"/>
      <c r="C8" s="32"/>
      <c r="H8" s="579" t="s">
        <v>838</v>
      </c>
      <c r="I8" s="579"/>
      <c r="J8" s="579"/>
    </row>
    <row r="9" spans="1:16" x14ac:dyDescent="0.2">
      <c r="A9" s="485" t="s">
        <v>2</v>
      </c>
      <c r="B9" s="485" t="s">
        <v>3</v>
      </c>
      <c r="C9" s="478" t="s">
        <v>679</v>
      </c>
      <c r="D9" s="481"/>
      <c r="E9" s="481"/>
      <c r="F9" s="479"/>
      <c r="G9" s="478" t="s">
        <v>109</v>
      </c>
      <c r="H9" s="481"/>
      <c r="I9" s="481"/>
      <c r="J9" s="479"/>
      <c r="O9" s="19"/>
      <c r="P9" s="22"/>
    </row>
    <row r="10" spans="1:16" ht="53.25" customHeight="1" x14ac:dyDescent="0.2">
      <c r="A10" s="485"/>
      <c r="B10" s="485"/>
      <c r="C10" s="5" t="s">
        <v>193</v>
      </c>
      <c r="D10" s="5" t="s">
        <v>17</v>
      </c>
      <c r="E10" s="289" t="s">
        <v>385</v>
      </c>
      <c r="F10" s="7" t="s">
        <v>211</v>
      </c>
      <c r="G10" s="5" t="s">
        <v>193</v>
      </c>
      <c r="H10" s="26" t="s">
        <v>18</v>
      </c>
      <c r="I10" s="116" t="s">
        <v>119</v>
      </c>
      <c r="J10" s="5" t="s">
        <v>212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2">
        <v>8</v>
      </c>
      <c r="I11" s="5">
        <v>9</v>
      </c>
      <c r="J11" s="5">
        <v>10</v>
      </c>
    </row>
    <row r="12" spans="1:16" x14ac:dyDescent="0.2">
      <c r="A12" s="18">
        <v>1</v>
      </c>
      <c r="B12" s="19"/>
      <c r="C12" s="19"/>
      <c r="D12" s="19"/>
      <c r="E12" s="19"/>
      <c r="F12" s="115"/>
      <c r="G12" s="19"/>
      <c r="H12" s="29"/>
      <c r="I12" s="29"/>
      <c r="J12" s="29"/>
    </row>
    <row r="13" spans="1:16" ht="13.5" thickBot="1" x14ac:dyDescent="0.25">
      <c r="A13" s="18">
        <v>2</v>
      </c>
      <c r="B13" s="19"/>
      <c r="C13" s="19"/>
      <c r="D13" s="19"/>
      <c r="E13" s="463"/>
      <c r="F13" s="464"/>
      <c r="G13" s="463"/>
      <c r="H13" s="466"/>
      <c r="I13" s="29"/>
      <c r="J13" s="29"/>
    </row>
    <row r="14" spans="1:16" x14ac:dyDescent="0.2">
      <c r="A14" s="18">
        <v>3</v>
      </c>
      <c r="B14" s="19"/>
      <c r="C14" s="19"/>
      <c r="D14" s="28"/>
      <c r="E14" s="615" t="s">
        <v>901</v>
      </c>
      <c r="F14" s="616"/>
      <c r="G14" s="616"/>
      <c r="H14" s="617"/>
      <c r="I14" s="29"/>
      <c r="J14" s="29"/>
    </row>
    <row r="15" spans="1:16" x14ac:dyDescent="0.2">
      <c r="A15" s="18">
        <v>4</v>
      </c>
      <c r="B15" s="19"/>
      <c r="C15" s="19"/>
      <c r="D15" s="28"/>
      <c r="E15" s="618"/>
      <c r="F15" s="619"/>
      <c r="G15" s="619"/>
      <c r="H15" s="620"/>
      <c r="I15" s="29"/>
      <c r="J15" s="29"/>
    </row>
    <row r="16" spans="1:16" ht="13.5" thickBot="1" x14ac:dyDescent="0.25">
      <c r="A16" s="18">
        <v>5</v>
      </c>
      <c r="B16" s="19"/>
      <c r="C16" s="19"/>
      <c r="D16" s="28"/>
      <c r="E16" s="621"/>
      <c r="F16" s="622"/>
      <c r="G16" s="622"/>
      <c r="H16" s="623"/>
      <c r="I16" s="29"/>
      <c r="J16" s="29"/>
    </row>
    <row r="17" spans="1:10" x14ac:dyDescent="0.2">
      <c r="A17" s="18">
        <v>6</v>
      </c>
      <c r="B17" s="19"/>
      <c r="C17" s="19"/>
      <c r="D17" s="19"/>
      <c r="E17" s="465"/>
      <c r="F17" s="115"/>
      <c r="G17" s="465"/>
      <c r="H17" s="467"/>
      <c r="I17" s="29"/>
      <c r="J17" s="29"/>
    </row>
    <row r="18" spans="1:10" x14ac:dyDescent="0.2">
      <c r="A18" s="18">
        <v>7</v>
      </c>
      <c r="B18" s="19"/>
      <c r="C18" s="19"/>
      <c r="D18" s="19"/>
      <c r="E18" s="19"/>
      <c r="F18" s="28"/>
      <c r="G18" s="19"/>
      <c r="H18" s="29"/>
      <c r="I18" s="29"/>
      <c r="J18" s="29"/>
    </row>
    <row r="19" spans="1:10" x14ac:dyDescent="0.2">
      <c r="A19" s="3" t="s">
        <v>19</v>
      </c>
      <c r="B19" s="30"/>
      <c r="C19" s="30"/>
      <c r="D19" s="19"/>
      <c r="E19" s="19"/>
      <c r="F19" s="28"/>
      <c r="G19" s="19"/>
      <c r="H19" s="29"/>
      <c r="I19" s="29"/>
      <c r="J19" s="29"/>
    </row>
    <row r="20" spans="1:10" x14ac:dyDescent="0.2">
      <c r="A20" s="12"/>
      <c r="B20" s="31"/>
      <c r="C20" s="31"/>
      <c r="D20" s="22"/>
      <c r="E20" s="22"/>
      <c r="F20" s="22"/>
      <c r="G20" s="22"/>
      <c r="H20" s="22"/>
      <c r="I20" s="22"/>
      <c r="J20" s="22"/>
    </row>
    <row r="21" spans="1:10" x14ac:dyDescent="0.2">
      <c r="A21" s="12"/>
      <c r="B21" s="31"/>
      <c r="C21" s="31"/>
      <c r="D21" s="22"/>
      <c r="E21" s="22"/>
      <c r="F21" s="22"/>
      <c r="G21" s="22"/>
      <c r="H21" s="22"/>
      <c r="I21" s="22"/>
      <c r="J21" s="22"/>
    </row>
    <row r="22" spans="1:10" x14ac:dyDescent="0.2">
      <c r="A22" s="12"/>
      <c r="B22" s="31"/>
      <c r="C22" s="31"/>
      <c r="D22" s="22"/>
      <c r="E22" s="22"/>
      <c r="F22" s="22"/>
      <c r="G22" s="22"/>
      <c r="H22" s="22"/>
      <c r="I22" s="22"/>
      <c r="J22" s="22"/>
    </row>
    <row r="23" spans="1:10" ht="15.75" customHeight="1" x14ac:dyDescent="0.2">
      <c r="A23" s="15" t="s">
        <v>12</v>
      </c>
      <c r="B23" s="15"/>
      <c r="C23" s="15"/>
      <c r="D23" s="15"/>
      <c r="E23" s="15"/>
      <c r="F23" s="15"/>
      <c r="G23" s="15"/>
      <c r="I23" s="527" t="s">
        <v>13</v>
      </c>
      <c r="J23" s="527"/>
    </row>
    <row r="24" spans="1:10" ht="12.75" customHeight="1" x14ac:dyDescent="0.2">
      <c r="A24" s="529" t="s">
        <v>14</v>
      </c>
      <c r="B24" s="529"/>
      <c r="C24" s="529"/>
      <c r="D24" s="529"/>
      <c r="E24" s="529"/>
      <c r="F24" s="529"/>
      <c r="G24" s="529"/>
      <c r="H24" s="529"/>
      <c r="I24" s="529"/>
      <c r="J24" s="529"/>
    </row>
    <row r="25" spans="1:10" ht="12.75" customHeight="1" x14ac:dyDescent="0.2">
      <c r="A25" s="529" t="s">
        <v>20</v>
      </c>
      <c r="B25" s="529"/>
      <c r="C25" s="529"/>
      <c r="D25" s="529"/>
      <c r="E25" s="529"/>
      <c r="F25" s="529"/>
      <c r="G25" s="529"/>
      <c r="H25" s="529"/>
      <c r="I25" s="529"/>
      <c r="J25" s="529"/>
    </row>
    <row r="26" spans="1:10" x14ac:dyDescent="0.2">
      <c r="A26" s="15"/>
      <c r="B26" s="15"/>
      <c r="C26" s="15"/>
      <c r="E26" s="15"/>
      <c r="H26" s="502" t="s">
        <v>88</v>
      </c>
      <c r="I26" s="502"/>
      <c r="J26" s="502"/>
    </row>
    <row r="30" spans="1:10" x14ac:dyDescent="0.2">
      <c r="A30" s="605"/>
      <c r="B30" s="605"/>
      <c r="C30" s="605"/>
      <c r="D30" s="605"/>
      <c r="E30" s="605"/>
      <c r="F30" s="605"/>
      <c r="G30" s="605"/>
      <c r="H30" s="605"/>
      <c r="I30" s="605"/>
      <c r="J30" s="605"/>
    </row>
    <row r="32" spans="1:10" x14ac:dyDescent="0.2">
      <c r="A32" s="605"/>
      <c r="B32" s="605"/>
      <c r="C32" s="605"/>
      <c r="D32" s="605"/>
      <c r="E32" s="605"/>
      <c r="F32" s="605"/>
      <c r="G32" s="605"/>
      <c r="H32" s="605"/>
      <c r="I32" s="605"/>
      <c r="J32" s="605"/>
    </row>
  </sheetData>
  <mergeCells count="17">
    <mergeCell ref="A25:J25"/>
    <mergeCell ref="H26:J26"/>
    <mergeCell ref="A30:J30"/>
    <mergeCell ref="A32:J32"/>
    <mergeCell ref="A9:A10"/>
    <mergeCell ref="B9:B10"/>
    <mergeCell ref="C9:F9"/>
    <mergeCell ref="G9:J9"/>
    <mergeCell ref="I23:J23"/>
    <mergeCell ref="A24:J24"/>
    <mergeCell ref="E14:H16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8" zoomScaleNormal="100" zoomScaleSheetLayoutView="78" workbookViewId="0">
      <selection activeCell="F23" sqref="F23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11" style="16" customWidth="1"/>
    <col min="4" max="4" width="10" style="16" customWidth="1"/>
    <col min="5" max="5" width="13.140625" style="16" customWidth="1"/>
    <col min="6" max="6" width="14.28515625" style="16" customWidth="1"/>
    <col min="7" max="7" width="13.28515625" style="16" customWidth="1"/>
    <col min="8" max="8" width="14.7109375" style="16" customWidth="1"/>
    <col min="9" max="9" width="16.7109375" style="16" customWidth="1"/>
    <col min="10" max="10" width="19.28515625" style="16" customWidth="1"/>
    <col min="11" max="16384" width="9.140625" style="16"/>
  </cols>
  <sheetData>
    <row r="1" spans="1:16" customFormat="1" x14ac:dyDescent="0.2">
      <c r="E1" s="509"/>
      <c r="F1" s="509"/>
      <c r="G1" s="509"/>
      <c r="H1" s="509"/>
      <c r="I1" s="509"/>
      <c r="J1" s="153" t="s">
        <v>455</v>
      </c>
    </row>
    <row r="2" spans="1:16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6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6" customFormat="1" ht="14.25" customHeight="1" x14ac:dyDescent="0.2"/>
    <row r="5" spans="1:16" ht="31.5" customHeight="1" x14ac:dyDescent="0.25">
      <c r="A5" s="599" t="s">
        <v>682</v>
      </c>
      <c r="B5" s="599"/>
      <c r="C5" s="599"/>
      <c r="D5" s="599"/>
      <c r="E5" s="599"/>
      <c r="F5" s="599"/>
      <c r="G5" s="599"/>
      <c r="H5" s="599"/>
      <c r="I5" s="599"/>
      <c r="J5" s="599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502" t="s">
        <v>170</v>
      </c>
      <c r="B8" s="502"/>
      <c r="C8" s="32"/>
      <c r="H8" s="579" t="s">
        <v>838</v>
      </c>
      <c r="I8" s="579"/>
      <c r="J8" s="579"/>
    </row>
    <row r="9" spans="1:16" x14ac:dyDescent="0.2">
      <c r="A9" s="485" t="s">
        <v>2</v>
      </c>
      <c r="B9" s="485" t="s">
        <v>3</v>
      </c>
      <c r="C9" s="478" t="s">
        <v>679</v>
      </c>
      <c r="D9" s="481"/>
      <c r="E9" s="481"/>
      <c r="F9" s="479"/>
      <c r="G9" s="478" t="s">
        <v>109</v>
      </c>
      <c r="H9" s="481"/>
      <c r="I9" s="481"/>
      <c r="J9" s="479"/>
      <c r="O9" s="19"/>
      <c r="P9" s="22"/>
    </row>
    <row r="10" spans="1:16" ht="53.25" customHeight="1" x14ac:dyDescent="0.2">
      <c r="A10" s="485"/>
      <c r="B10" s="485"/>
      <c r="C10" s="5" t="s">
        <v>193</v>
      </c>
      <c r="D10" s="5" t="s">
        <v>17</v>
      </c>
      <c r="E10" s="289" t="s">
        <v>386</v>
      </c>
      <c r="F10" s="7" t="s">
        <v>211</v>
      </c>
      <c r="G10" s="5" t="s">
        <v>193</v>
      </c>
      <c r="H10" s="26" t="s">
        <v>18</v>
      </c>
      <c r="I10" s="116" t="s">
        <v>119</v>
      </c>
      <c r="J10" s="5" t="s">
        <v>212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2">
        <v>8</v>
      </c>
      <c r="I11" s="5">
        <v>9</v>
      </c>
      <c r="J11" s="5">
        <v>10</v>
      </c>
    </row>
    <row r="12" spans="1:16" x14ac:dyDescent="0.2">
      <c r="A12" s="18">
        <v>1</v>
      </c>
      <c r="B12" s="19"/>
      <c r="C12" s="19"/>
      <c r="D12" s="19"/>
      <c r="E12" s="19"/>
      <c r="F12" s="115"/>
      <c r="G12" s="19"/>
      <c r="H12" s="29"/>
      <c r="I12" s="29"/>
      <c r="J12" s="29"/>
    </row>
    <row r="13" spans="1:16" ht="13.5" thickBot="1" x14ac:dyDescent="0.25">
      <c r="A13" s="18">
        <v>2</v>
      </c>
      <c r="B13" s="19"/>
      <c r="C13" s="19"/>
      <c r="D13" s="19"/>
      <c r="E13" s="463"/>
      <c r="F13" s="464"/>
      <c r="G13" s="463"/>
      <c r="H13" s="29"/>
      <c r="I13" s="29"/>
      <c r="J13" s="29"/>
    </row>
    <row r="14" spans="1:16" x14ac:dyDescent="0.2">
      <c r="A14" s="18">
        <v>3</v>
      </c>
      <c r="B14" s="19"/>
      <c r="C14" s="19"/>
      <c r="D14" s="28"/>
      <c r="E14" s="624" t="s">
        <v>901</v>
      </c>
      <c r="F14" s="625"/>
      <c r="G14" s="626"/>
      <c r="H14" s="29"/>
      <c r="I14" s="29"/>
      <c r="J14" s="29"/>
    </row>
    <row r="15" spans="1:16" x14ac:dyDescent="0.2">
      <c r="A15" s="18">
        <v>4</v>
      </c>
      <c r="B15" s="19"/>
      <c r="C15" s="19"/>
      <c r="D15" s="28"/>
      <c r="E15" s="627"/>
      <c r="F15" s="628"/>
      <c r="G15" s="629"/>
      <c r="H15" s="29"/>
      <c r="I15" s="29"/>
      <c r="J15" s="29"/>
    </row>
    <row r="16" spans="1:16" ht="13.5" thickBot="1" x14ac:dyDescent="0.25">
      <c r="A16" s="18">
        <v>5</v>
      </c>
      <c r="B16" s="19"/>
      <c r="C16" s="19"/>
      <c r="D16" s="28"/>
      <c r="E16" s="630"/>
      <c r="F16" s="631"/>
      <c r="G16" s="632"/>
      <c r="H16" s="29"/>
      <c r="I16" s="29"/>
      <c r="J16" s="29"/>
    </row>
    <row r="17" spans="1:10" x14ac:dyDescent="0.2">
      <c r="A17" s="18">
        <v>6</v>
      </c>
      <c r="B17" s="19"/>
      <c r="C17" s="19"/>
      <c r="D17" s="19"/>
      <c r="E17" s="465"/>
      <c r="F17" s="115"/>
      <c r="G17" s="465"/>
      <c r="H17" s="29"/>
      <c r="I17" s="29"/>
      <c r="J17" s="29"/>
    </row>
    <row r="18" spans="1:10" x14ac:dyDescent="0.2">
      <c r="A18" s="18">
        <v>14</v>
      </c>
      <c r="B18" s="19"/>
      <c r="C18" s="19"/>
      <c r="D18" s="19"/>
      <c r="E18" s="19"/>
      <c r="F18" s="28"/>
      <c r="G18" s="19"/>
      <c r="H18" s="29"/>
      <c r="I18" s="29"/>
      <c r="J18" s="29"/>
    </row>
    <row r="19" spans="1:10" x14ac:dyDescent="0.2">
      <c r="A19" s="20" t="s">
        <v>7</v>
      </c>
      <c r="B19" s="19"/>
      <c r="C19" s="19"/>
      <c r="D19" s="19"/>
      <c r="E19" s="19"/>
      <c r="F19" s="28"/>
      <c r="G19" s="19"/>
      <c r="H19" s="29"/>
      <c r="I19" s="29"/>
      <c r="J19" s="29"/>
    </row>
    <row r="20" spans="1:10" x14ac:dyDescent="0.2">
      <c r="A20" s="20" t="s">
        <v>7</v>
      </c>
      <c r="B20" s="19"/>
      <c r="C20" s="19"/>
      <c r="D20" s="19"/>
      <c r="E20" s="19"/>
      <c r="F20" s="28"/>
      <c r="G20" s="19"/>
      <c r="H20" s="29"/>
      <c r="I20" s="29"/>
      <c r="J20" s="29"/>
    </row>
    <row r="21" spans="1:10" x14ac:dyDescent="0.2">
      <c r="A21" s="3" t="s">
        <v>19</v>
      </c>
      <c r="B21" s="30"/>
      <c r="C21" s="30"/>
      <c r="D21" s="19"/>
      <c r="E21" s="19"/>
      <c r="F21" s="28"/>
      <c r="G21" s="19"/>
      <c r="H21" s="29"/>
      <c r="I21" s="29"/>
      <c r="J21" s="29"/>
    </row>
    <row r="22" spans="1:10" x14ac:dyDescent="0.2">
      <c r="A22" s="12"/>
      <c r="B22" s="31"/>
      <c r="C22" s="31"/>
      <c r="D22" s="22"/>
      <c r="E22" s="22"/>
      <c r="F22" s="22"/>
      <c r="G22" s="22"/>
      <c r="H22" s="22"/>
      <c r="I22" s="22"/>
      <c r="J22" s="22"/>
    </row>
    <row r="23" spans="1:10" x14ac:dyDescent="0.2">
      <c r="A23" s="12"/>
      <c r="B23" s="31"/>
      <c r="C23" s="31"/>
      <c r="D23" s="22"/>
      <c r="E23" s="22"/>
      <c r="F23" s="22"/>
      <c r="G23" s="22"/>
      <c r="H23" s="22"/>
      <c r="I23" s="22"/>
      <c r="J23" s="22"/>
    </row>
    <row r="24" spans="1:10" x14ac:dyDescent="0.2">
      <c r="A24" s="12"/>
      <c r="B24" s="31"/>
      <c r="C24" s="31"/>
      <c r="D24" s="22"/>
      <c r="E24" s="22"/>
      <c r="F24" s="22"/>
      <c r="G24" s="22"/>
      <c r="H24" s="22"/>
      <c r="I24" s="22"/>
      <c r="J24" s="22"/>
    </row>
    <row r="25" spans="1:10" ht="15.75" customHeight="1" x14ac:dyDescent="0.2">
      <c r="A25" s="15" t="s">
        <v>12</v>
      </c>
      <c r="B25" s="15"/>
      <c r="C25" s="15"/>
      <c r="D25" s="15"/>
      <c r="E25" s="15"/>
      <c r="F25" s="15"/>
      <c r="G25" s="15"/>
      <c r="I25" s="527" t="s">
        <v>13</v>
      </c>
      <c r="J25" s="527"/>
    </row>
    <row r="26" spans="1:10" ht="12.75" customHeight="1" x14ac:dyDescent="0.2">
      <c r="A26" s="529" t="s">
        <v>14</v>
      </c>
      <c r="B26" s="529"/>
      <c r="C26" s="529"/>
      <c r="D26" s="529"/>
      <c r="E26" s="529"/>
      <c r="F26" s="529"/>
      <c r="G26" s="529"/>
      <c r="H26" s="529"/>
      <c r="I26" s="529"/>
      <c r="J26" s="529"/>
    </row>
    <row r="27" spans="1:10" ht="12.75" customHeight="1" x14ac:dyDescent="0.2">
      <c r="A27" s="529" t="s">
        <v>20</v>
      </c>
      <c r="B27" s="529"/>
      <c r="C27" s="529"/>
      <c r="D27" s="529"/>
      <c r="E27" s="529"/>
      <c r="F27" s="529"/>
      <c r="G27" s="529"/>
      <c r="H27" s="529"/>
      <c r="I27" s="529"/>
      <c r="J27" s="529"/>
    </row>
    <row r="28" spans="1:10" x14ac:dyDescent="0.2">
      <c r="A28" s="15"/>
      <c r="B28" s="15"/>
      <c r="C28" s="15"/>
      <c r="E28" s="15"/>
      <c r="H28" s="502" t="s">
        <v>88</v>
      </c>
      <c r="I28" s="502"/>
      <c r="J28" s="502"/>
    </row>
    <row r="32" spans="1:10" x14ac:dyDescent="0.2">
      <c r="A32" s="605"/>
      <c r="B32" s="605"/>
      <c r="C32" s="605"/>
      <c r="D32" s="605"/>
      <c r="E32" s="605"/>
      <c r="F32" s="605"/>
      <c r="G32" s="605"/>
      <c r="H32" s="605"/>
      <c r="I32" s="605"/>
      <c r="J32" s="605"/>
    </row>
    <row r="34" spans="1:10" x14ac:dyDescent="0.2">
      <c r="A34" s="605"/>
      <c r="B34" s="605"/>
      <c r="C34" s="605"/>
      <c r="D34" s="605"/>
      <c r="E34" s="605"/>
      <c r="F34" s="605"/>
      <c r="G34" s="605"/>
      <c r="H34" s="605"/>
      <c r="I34" s="605"/>
      <c r="J34" s="605"/>
    </row>
  </sheetData>
  <mergeCells count="17">
    <mergeCell ref="A27:J27"/>
    <mergeCell ref="H28:J28"/>
    <mergeCell ref="A32:J32"/>
    <mergeCell ref="A34:J34"/>
    <mergeCell ref="A9:A10"/>
    <mergeCell ref="B9:B10"/>
    <mergeCell ref="C9:F9"/>
    <mergeCell ref="G9:J9"/>
    <mergeCell ref="I25:J25"/>
    <mergeCell ref="A26:J26"/>
    <mergeCell ref="E14:G16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opLeftCell="C1" zoomScaleNormal="100" zoomScaleSheetLayoutView="90" workbookViewId="0">
      <selection activeCell="N12" sqref="N12:R12"/>
    </sheetView>
  </sheetViews>
  <sheetFormatPr defaultRowHeight="12.75" x14ac:dyDescent="0.2"/>
  <cols>
    <col min="1" max="1" width="6.7109375" style="16" customWidth="1"/>
    <col min="2" max="2" width="11.5703125" style="16" customWidth="1"/>
    <col min="3" max="3" width="12" style="16" customWidth="1"/>
    <col min="4" max="4" width="10.42578125" style="16" customWidth="1"/>
    <col min="5" max="5" width="10.140625" style="16" customWidth="1"/>
    <col min="6" max="6" width="13" style="16" customWidth="1"/>
    <col min="7" max="7" width="15.140625" style="16" customWidth="1"/>
    <col min="8" max="8" width="12.42578125" style="16" customWidth="1"/>
    <col min="9" max="9" width="12.140625" style="16" customWidth="1"/>
    <col min="10" max="10" width="11.7109375" style="16" customWidth="1"/>
    <col min="11" max="11" width="12" style="16" customWidth="1"/>
    <col min="12" max="12" width="14.140625" style="16" customWidth="1"/>
    <col min="13" max="16384" width="9.140625" style="16"/>
  </cols>
  <sheetData>
    <row r="1" spans="1:18" customFormat="1" ht="15" x14ac:dyDescent="0.2">
      <c r="D1" s="36"/>
      <c r="E1" s="36"/>
      <c r="F1" s="36"/>
      <c r="G1" s="36"/>
      <c r="H1" s="36"/>
      <c r="I1" s="36"/>
      <c r="J1" s="36"/>
      <c r="K1" s="36"/>
      <c r="L1" s="633" t="s">
        <v>67</v>
      </c>
      <c r="M1" s="633"/>
      <c r="N1" s="43"/>
      <c r="O1" s="43"/>
    </row>
    <row r="2" spans="1:18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45"/>
      <c r="N2" s="45"/>
      <c r="O2" s="45"/>
    </row>
    <row r="3" spans="1:18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44"/>
      <c r="N3" s="44"/>
      <c r="O3" s="44"/>
    </row>
    <row r="4" spans="1:18" customFormat="1" ht="10.5" customHeight="1" x14ac:dyDescent="0.2"/>
    <row r="5" spans="1:18" ht="19.5" customHeight="1" x14ac:dyDescent="0.25">
      <c r="A5" s="599" t="s">
        <v>761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</row>
    <row r="6" spans="1:18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8" x14ac:dyDescent="0.2">
      <c r="A7" s="502" t="s">
        <v>170</v>
      </c>
      <c r="B7" s="502"/>
      <c r="F7" s="635" t="s">
        <v>21</v>
      </c>
      <c r="G7" s="635"/>
      <c r="H7" s="635"/>
      <c r="I7" s="635"/>
      <c r="J7" s="635"/>
      <c r="K7" s="635"/>
      <c r="L7" s="635"/>
    </row>
    <row r="8" spans="1:18" x14ac:dyDescent="0.2">
      <c r="A8" s="15"/>
      <c r="F8" s="17"/>
      <c r="G8" s="111"/>
      <c r="H8" s="111"/>
      <c r="I8" s="636" t="s">
        <v>839</v>
      </c>
      <c r="J8" s="636"/>
      <c r="K8" s="636"/>
      <c r="L8" s="636"/>
    </row>
    <row r="9" spans="1:18" s="15" customFormat="1" x14ac:dyDescent="0.2">
      <c r="A9" s="485" t="s">
        <v>2</v>
      </c>
      <c r="B9" s="485" t="s">
        <v>3</v>
      </c>
      <c r="C9" s="482" t="s">
        <v>22</v>
      </c>
      <c r="D9" s="483"/>
      <c r="E9" s="483"/>
      <c r="F9" s="483"/>
      <c r="G9" s="483"/>
      <c r="H9" s="482" t="s">
        <v>46</v>
      </c>
      <c r="I9" s="483"/>
      <c r="J9" s="483"/>
      <c r="K9" s="483"/>
      <c r="L9" s="483"/>
      <c r="Q9" s="30"/>
      <c r="R9" s="31"/>
    </row>
    <row r="10" spans="1:18" s="15" customFormat="1" ht="77.45" customHeight="1" x14ac:dyDescent="0.2">
      <c r="A10" s="485"/>
      <c r="B10" s="485"/>
      <c r="C10" s="5" t="s">
        <v>683</v>
      </c>
      <c r="D10" s="5" t="s">
        <v>684</v>
      </c>
      <c r="E10" s="5" t="s">
        <v>74</v>
      </c>
      <c r="F10" s="5" t="s">
        <v>75</v>
      </c>
      <c r="G10" s="5" t="s">
        <v>762</v>
      </c>
      <c r="H10" s="5" t="s">
        <v>683</v>
      </c>
      <c r="I10" s="5" t="s">
        <v>684</v>
      </c>
      <c r="J10" s="5" t="s">
        <v>74</v>
      </c>
      <c r="K10" s="5" t="s">
        <v>75</v>
      </c>
      <c r="L10" s="5" t="s">
        <v>763</v>
      </c>
    </row>
    <row r="11" spans="1:18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x14ac:dyDescent="0.2">
      <c r="A12" s="18">
        <v>1</v>
      </c>
      <c r="B12" s="3" t="s">
        <v>898</v>
      </c>
      <c r="C12" s="396">
        <v>450.45</v>
      </c>
      <c r="D12" s="3">
        <v>0</v>
      </c>
      <c r="E12" s="3">
        <v>450.46</v>
      </c>
      <c r="F12" s="3">
        <v>491.78399999999999</v>
      </c>
      <c r="G12" s="3">
        <f>D12+E12-F12</f>
        <v>-41.324000000000012</v>
      </c>
      <c r="H12" s="373">
        <v>0</v>
      </c>
      <c r="I12" s="373">
        <v>0</v>
      </c>
      <c r="J12" s="373">
        <v>0</v>
      </c>
      <c r="K12" s="373">
        <v>0</v>
      </c>
      <c r="L12" s="3">
        <v>0</v>
      </c>
      <c r="N12" s="472">
        <f>C12+'T6A_FG_Upy_Utlsn '!C12</f>
        <v>932.08999999999992</v>
      </c>
      <c r="O12" s="472">
        <f>D12+'T6A_FG_Upy_Utlsn '!D12</f>
        <v>0</v>
      </c>
      <c r="P12" s="472">
        <f>E12+'T6A_FG_Upy_Utlsn '!E12</f>
        <v>913.73</v>
      </c>
      <c r="Q12" s="472">
        <f>F12+'T6A_FG_Upy_Utlsn '!F12</f>
        <v>952.75400000000002</v>
      </c>
      <c r="R12" s="472">
        <f>G12+'T6A_FG_Upy_Utlsn '!G12</f>
        <v>-39.024000000000058</v>
      </c>
    </row>
    <row r="13" spans="1:18" x14ac:dyDescent="0.2">
      <c r="A13" s="18">
        <v>2</v>
      </c>
      <c r="B13" s="19"/>
      <c r="C13" s="19"/>
      <c r="D13" s="19"/>
      <c r="E13" s="19"/>
      <c r="F13" s="19"/>
      <c r="G13" s="19"/>
      <c r="H13" s="28"/>
      <c r="I13" s="28"/>
      <c r="J13" s="28"/>
      <c r="K13" s="28"/>
      <c r="L13" s="19"/>
    </row>
    <row r="14" spans="1:18" x14ac:dyDescent="0.2">
      <c r="A14" s="18">
        <v>3</v>
      </c>
      <c r="B14" s="19"/>
      <c r="C14" s="19"/>
      <c r="D14" s="19"/>
      <c r="E14" s="19"/>
      <c r="F14" s="19"/>
      <c r="G14" s="19"/>
      <c r="H14" s="28"/>
      <c r="I14" s="28"/>
      <c r="J14" s="28"/>
      <c r="K14" s="28"/>
      <c r="L14" s="19"/>
    </row>
    <row r="15" spans="1:18" x14ac:dyDescent="0.2">
      <c r="A15" s="20" t="s">
        <v>7</v>
      </c>
      <c r="B15" s="19"/>
      <c r="C15" s="19"/>
      <c r="D15" s="19"/>
      <c r="E15" s="19"/>
      <c r="F15" s="19"/>
      <c r="G15" s="19"/>
      <c r="H15" s="28"/>
      <c r="I15" s="28"/>
      <c r="J15" s="28"/>
      <c r="K15" s="28"/>
      <c r="L15" s="19"/>
    </row>
    <row r="16" spans="1:18" x14ac:dyDescent="0.2">
      <c r="A16" s="3" t="s">
        <v>19</v>
      </c>
      <c r="B16" s="3" t="s">
        <v>898</v>
      </c>
      <c r="C16" s="396">
        <v>450.45</v>
      </c>
      <c r="D16" s="3">
        <v>0</v>
      </c>
      <c r="E16" s="3">
        <v>450.46</v>
      </c>
      <c r="F16" s="3">
        <v>491.78399999999999</v>
      </c>
      <c r="G16" s="3">
        <f>D16+E16-F16</f>
        <v>-41.324000000000012</v>
      </c>
      <c r="H16" s="373">
        <v>0</v>
      </c>
      <c r="I16" s="373">
        <v>0</v>
      </c>
      <c r="J16" s="373">
        <v>0</v>
      </c>
      <c r="K16" s="373">
        <v>0</v>
      </c>
      <c r="L16" s="3">
        <v>0</v>
      </c>
    </row>
    <row r="17" spans="1:12" x14ac:dyDescent="0.2">
      <c r="A17" s="634" t="s">
        <v>939</v>
      </c>
      <c r="B17" s="634"/>
      <c r="C17" s="634"/>
      <c r="D17" s="634"/>
      <c r="E17" s="634"/>
      <c r="F17" s="634"/>
      <c r="G17" s="634"/>
      <c r="H17" s="634"/>
      <c r="I17" s="634"/>
      <c r="J17" s="634"/>
      <c r="K17" s="634"/>
      <c r="L17" s="634"/>
    </row>
    <row r="18" spans="1:12" ht="15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8" customHeight="1" x14ac:dyDescent="0.2">
      <c r="A19" s="529" t="s">
        <v>13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</row>
    <row r="20" spans="1:12" x14ac:dyDescent="0.2">
      <c r="A20" s="529" t="s">
        <v>14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</row>
    <row r="21" spans="1:12" x14ac:dyDescent="0.2">
      <c r="A21" s="529" t="s">
        <v>20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</row>
    <row r="22" spans="1:12" x14ac:dyDescent="0.2">
      <c r="A22" s="15" t="s">
        <v>23</v>
      </c>
      <c r="B22" s="15"/>
      <c r="C22" s="15"/>
      <c r="D22" s="15"/>
      <c r="E22" s="15"/>
      <c r="F22" s="15"/>
      <c r="J22" s="502" t="s">
        <v>88</v>
      </c>
      <c r="K22" s="502"/>
      <c r="L22" s="502"/>
    </row>
    <row r="23" spans="1:12" x14ac:dyDescent="0.2">
      <c r="A23" s="15"/>
    </row>
    <row r="24" spans="1:12" x14ac:dyDescent="0.2">
      <c r="A24" s="600"/>
      <c r="B24" s="600"/>
      <c r="C24" s="600"/>
      <c r="D24" s="600"/>
      <c r="E24" s="600"/>
      <c r="F24" s="600"/>
      <c r="G24" s="600"/>
      <c r="H24" s="600"/>
      <c r="I24" s="600"/>
      <c r="J24" s="600"/>
      <c r="K24" s="600"/>
      <c r="L24" s="600"/>
    </row>
  </sheetData>
  <mergeCells count="17">
    <mergeCell ref="A24:L24"/>
    <mergeCell ref="F7:L7"/>
    <mergeCell ref="A9:A10"/>
    <mergeCell ref="B9:B10"/>
    <mergeCell ref="A19:L19"/>
    <mergeCell ref="J22:L22"/>
    <mergeCell ref="A20:L20"/>
    <mergeCell ref="C9:G9"/>
    <mergeCell ref="H9:L9"/>
    <mergeCell ref="I8:L8"/>
    <mergeCell ref="L1:M1"/>
    <mergeCell ref="A3:L3"/>
    <mergeCell ref="A2:L2"/>
    <mergeCell ref="A5:L5"/>
    <mergeCell ref="A7:B7"/>
    <mergeCell ref="A21:L21"/>
    <mergeCell ref="A17:L1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zoomScale="120" zoomScaleNormal="100" zoomScaleSheetLayoutView="120" workbookViewId="0">
      <selection activeCell="C2" sqref="C2"/>
    </sheetView>
  </sheetViews>
  <sheetFormatPr defaultRowHeight="12.75" x14ac:dyDescent="0.2"/>
  <cols>
    <col min="1" max="1" width="8.7109375" customWidth="1"/>
    <col min="2" max="2" width="11" customWidth="1"/>
    <col min="3" max="3" width="114.5703125" customWidth="1"/>
  </cols>
  <sheetData>
    <row r="1" spans="1:7" ht="15" x14ac:dyDescent="0.25">
      <c r="A1" s="475" t="s">
        <v>583</v>
      </c>
      <c r="B1" s="475"/>
      <c r="C1" s="475"/>
      <c r="D1" s="339"/>
      <c r="E1" s="339"/>
      <c r="F1" s="339"/>
      <c r="G1" s="339"/>
    </row>
    <row r="2" spans="1:7" x14ac:dyDescent="0.2">
      <c r="A2" s="3" t="s">
        <v>78</v>
      </c>
      <c r="B2" s="3" t="s">
        <v>584</v>
      </c>
      <c r="C2" s="3" t="s">
        <v>585</v>
      </c>
    </row>
    <row r="3" spans="1:7" x14ac:dyDescent="0.2">
      <c r="A3" s="8">
        <v>1</v>
      </c>
      <c r="B3" s="340" t="s">
        <v>586</v>
      </c>
      <c r="C3" s="340" t="s">
        <v>801</v>
      </c>
    </row>
    <row r="4" spans="1:7" x14ac:dyDescent="0.2">
      <c r="A4" s="8">
        <v>2</v>
      </c>
      <c r="B4" s="340" t="s">
        <v>587</v>
      </c>
      <c r="C4" s="340" t="s">
        <v>802</v>
      </c>
    </row>
    <row r="5" spans="1:7" x14ac:dyDescent="0.2">
      <c r="A5" s="8">
        <v>3</v>
      </c>
      <c r="B5" s="340" t="s">
        <v>588</v>
      </c>
      <c r="C5" s="340" t="s">
        <v>803</v>
      </c>
    </row>
    <row r="6" spans="1:7" x14ac:dyDescent="0.2">
      <c r="A6" s="8">
        <v>4</v>
      </c>
      <c r="B6" s="340" t="s">
        <v>589</v>
      </c>
      <c r="C6" s="340" t="s">
        <v>804</v>
      </c>
    </row>
    <row r="7" spans="1:7" x14ac:dyDescent="0.2">
      <c r="A7" s="8">
        <v>5</v>
      </c>
      <c r="B7" s="340" t="s">
        <v>590</v>
      </c>
      <c r="C7" s="340" t="s">
        <v>805</v>
      </c>
    </row>
    <row r="8" spans="1:7" x14ac:dyDescent="0.2">
      <c r="A8" s="8">
        <v>6</v>
      </c>
      <c r="B8" s="340" t="s">
        <v>591</v>
      </c>
      <c r="C8" s="340" t="s">
        <v>806</v>
      </c>
    </row>
    <row r="9" spans="1:7" x14ac:dyDescent="0.2">
      <c r="A9" s="8">
        <v>7</v>
      </c>
      <c r="B9" s="340" t="s">
        <v>592</v>
      </c>
      <c r="C9" s="340" t="s">
        <v>807</v>
      </c>
    </row>
    <row r="10" spans="1:7" x14ac:dyDescent="0.2">
      <c r="A10" s="8">
        <v>8</v>
      </c>
      <c r="B10" s="340" t="s">
        <v>593</v>
      </c>
      <c r="C10" s="340" t="s">
        <v>808</v>
      </c>
    </row>
    <row r="11" spans="1:7" x14ac:dyDescent="0.2">
      <c r="A11" s="8">
        <v>9</v>
      </c>
      <c r="B11" s="340" t="s">
        <v>594</v>
      </c>
      <c r="C11" s="340" t="s">
        <v>595</v>
      </c>
    </row>
    <row r="12" spans="1:7" x14ac:dyDescent="0.2">
      <c r="A12" s="8">
        <v>10</v>
      </c>
      <c r="B12" s="340" t="s">
        <v>795</v>
      </c>
      <c r="C12" s="340" t="s">
        <v>796</v>
      </c>
    </row>
    <row r="13" spans="1:7" x14ac:dyDescent="0.2">
      <c r="A13" s="8">
        <v>11</v>
      </c>
      <c r="B13" s="340" t="s">
        <v>596</v>
      </c>
      <c r="C13" s="340" t="s">
        <v>809</v>
      </c>
    </row>
    <row r="14" spans="1:7" x14ac:dyDescent="0.2">
      <c r="A14" s="8">
        <v>12</v>
      </c>
      <c r="B14" s="340" t="s">
        <v>597</v>
      </c>
      <c r="C14" s="340" t="s">
        <v>810</v>
      </c>
    </row>
    <row r="15" spans="1:7" x14ac:dyDescent="0.2">
      <c r="A15" s="8">
        <v>13</v>
      </c>
      <c r="B15" s="340" t="s">
        <v>598</v>
      </c>
      <c r="C15" s="340" t="s">
        <v>811</v>
      </c>
    </row>
    <row r="16" spans="1:7" x14ac:dyDescent="0.2">
      <c r="A16" s="8">
        <v>14</v>
      </c>
      <c r="B16" s="340" t="s">
        <v>599</v>
      </c>
      <c r="C16" s="340" t="s">
        <v>812</v>
      </c>
    </row>
    <row r="17" spans="1:3" x14ac:dyDescent="0.2">
      <c r="A17" s="8">
        <v>15</v>
      </c>
      <c r="B17" s="340" t="s">
        <v>600</v>
      </c>
      <c r="C17" s="340" t="s">
        <v>800</v>
      </c>
    </row>
    <row r="18" spans="1:3" x14ac:dyDescent="0.2">
      <c r="A18" s="8">
        <v>16</v>
      </c>
      <c r="B18" s="340" t="s">
        <v>601</v>
      </c>
      <c r="C18" s="340" t="s">
        <v>813</v>
      </c>
    </row>
    <row r="19" spans="1:3" x14ac:dyDescent="0.2">
      <c r="A19" s="8">
        <v>17</v>
      </c>
      <c r="B19" s="340" t="s">
        <v>602</v>
      </c>
      <c r="C19" s="340" t="s">
        <v>814</v>
      </c>
    </row>
    <row r="20" spans="1:3" x14ac:dyDescent="0.2">
      <c r="A20" s="8">
        <v>18</v>
      </c>
      <c r="B20" s="340" t="s">
        <v>603</v>
      </c>
      <c r="C20" s="340" t="s">
        <v>815</v>
      </c>
    </row>
    <row r="21" spans="1:3" x14ac:dyDescent="0.2">
      <c r="A21" s="8">
        <v>19</v>
      </c>
      <c r="B21" s="340" t="s">
        <v>604</v>
      </c>
      <c r="C21" s="340" t="s">
        <v>816</v>
      </c>
    </row>
    <row r="22" spans="1:3" x14ac:dyDescent="0.2">
      <c r="A22" s="8">
        <v>20</v>
      </c>
      <c r="B22" s="340" t="s">
        <v>605</v>
      </c>
      <c r="C22" s="340" t="s">
        <v>817</v>
      </c>
    </row>
    <row r="23" spans="1:3" x14ac:dyDescent="0.2">
      <c r="A23" s="8">
        <v>21</v>
      </c>
      <c r="B23" s="340" t="s">
        <v>606</v>
      </c>
      <c r="C23" s="340" t="s">
        <v>818</v>
      </c>
    </row>
    <row r="24" spans="1:3" x14ac:dyDescent="0.2">
      <c r="A24" s="8">
        <v>22</v>
      </c>
      <c r="B24" s="340" t="s">
        <v>607</v>
      </c>
      <c r="C24" s="340" t="s">
        <v>608</v>
      </c>
    </row>
    <row r="25" spans="1:3" x14ac:dyDescent="0.2">
      <c r="A25" s="8">
        <v>23</v>
      </c>
      <c r="B25" s="340" t="s">
        <v>609</v>
      </c>
      <c r="C25" s="340" t="s">
        <v>610</v>
      </c>
    </row>
    <row r="26" spans="1:3" x14ac:dyDescent="0.2">
      <c r="A26" s="8">
        <v>24</v>
      </c>
      <c r="B26" s="340" t="s">
        <v>611</v>
      </c>
      <c r="C26" s="340" t="s">
        <v>819</v>
      </c>
    </row>
    <row r="27" spans="1:3" x14ac:dyDescent="0.2">
      <c r="A27" s="8">
        <v>25</v>
      </c>
      <c r="B27" s="340" t="s">
        <v>612</v>
      </c>
      <c r="C27" s="340" t="s">
        <v>820</v>
      </c>
    </row>
    <row r="28" spans="1:3" x14ac:dyDescent="0.2">
      <c r="A28" s="8">
        <v>26</v>
      </c>
      <c r="B28" s="340" t="s">
        <v>613</v>
      </c>
      <c r="C28" s="340" t="s">
        <v>821</v>
      </c>
    </row>
    <row r="29" spans="1:3" x14ac:dyDescent="0.2">
      <c r="A29" s="8">
        <v>27</v>
      </c>
      <c r="B29" s="340" t="s">
        <v>614</v>
      </c>
      <c r="C29" s="340" t="s">
        <v>615</v>
      </c>
    </row>
    <row r="30" spans="1:3" x14ac:dyDescent="0.2">
      <c r="A30" s="8">
        <v>28</v>
      </c>
      <c r="B30" s="340" t="s">
        <v>616</v>
      </c>
      <c r="C30" s="340" t="s">
        <v>617</v>
      </c>
    </row>
    <row r="31" spans="1:3" x14ac:dyDescent="0.2">
      <c r="A31" s="8">
        <v>29</v>
      </c>
      <c r="B31" s="340" t="s">
        <v>618</v>
      </c>
      <c r="C31" s="340" t="s">
        <v>619</v>
      </c>
    </row>
    <row r="32" spans="1:3" x14ac:dyDescent="0.2">
      <c r="A32" s="8">
        <v>30</v>
      </c>
      <c r="B32" s="340" t="s">
        <v>794</v>
      </c>
      <c r="C32" s="340" t="s">
        <v>793</v>
      </c>
    </row>
    <row r="33" spans="1:3" x14ac:dyDescent="0.2">
      <c r="A33" s="8">
        <v>31</v>
      </c>
      <c r="B33" s="340" t="s">
        <v>876</v>
      </c>
      <c r="C33" s="340" t="s">
        <v>877</v>
      </c>
    </row>
    <row r="34" spans="1:3" x14ac:dyDescent="0.2">
      <c r="A34" s="8">
        <v>32</v>
      </c>
      <c r="B34" s="340" t="s">
        <v>620</v>
      </c>
      <c r="C34" s="340" t="s">
        <v>621</v>
      </c>
    </row>
    <row r="35" spans="1:3" x14ac:dyDescent="0.2">
      <c r="A35" s="8">
        <v>33</v>
      </c>
      <c r="B35" s="340" t="s">
        <v>622</v>
      </c>
      <c r="C35" s="340" t="s">
        <v>621</v>
      </c>
    </row>
    <row r="36" spans="1:3" x14ac:dyDescent="0.2">
      <c r="A36" s="8">
        <v>34</v>
      </c>
      <c r="B36" s="340" t="s">
        <v>623</v>
      </c>
      <c r="C36" s="340" t="s">
        <v>624</v>
      </c>
    </row>
    <row r="37" spans="1:3" x14ac:dyDescent="0.2">
      <c r="A37" s="8">
        <v>35</v>
      </c>
      <c r="B37" s="340" t="s">
        <v>625</v>
      </c>
      <c r="C37" s="340" t="s">
        <v>626</v>
      </c>
    </row>
    <row r="38" spans="1:3" x14ac:dyDescent="0.2">
      <c r="A38" s="8">
        <v>36</v>
      </c>
      <c r="B38" s="340" t="s">
        <v>627</v>
      </c>
      <c r="C38" s="340" t="s">
        <v>628</v>
      </c>
    </row>
    <row r="39" spans="1:3" x14ac:dyDescent="0.2">
      <c r="A39" s="8">
        <v>37</v>
      </c>
      <c r="B39" s="340" t="s">
        <v>629</v>
      </c>
      <c r="C39" s="340" t="s">
        <v>630</v>
      </c>
    </row>
    <row r="40" spans="1:3" x14ac:dyDescent="0.2">
      <c r="A40" s="8">
        <v>38</v>
      </c>
      <c r="B40" s="340" t="s">
        <v>631</v>
      </c>
      <c r="C40" s="340" t="s">
        <v>632</v>
      </c>
    </row>
    <row r="41" spans="1:3" x14ac:dyDescent="0.2">
      <c r="A41" s="8">
        <v>39</v>
      </c>
      <c r="B41" s="340" t="s">
        <v>633</v>
      </c>
      <c r="C41" s="340" t="s">
        <v>634</v>
      </c>
    </row>
    <row r="42" spans="1:3" x14ac:dyDescent="0.2">
      <c r="A42" s="8">
        <v>40</v>
      </c>
      <c r="B42" s="340" t="s">
        <v>635</v>
      </c>
      <c r="C42" s="340" t="s">
        <v>636</v>
      </c>
    </row>
    <row r="43" spans="1:3" x14ac:dyDescent="0.2">
      <c r="A43" s="8">
        <v>41</v>
      </c>
      <c r="B43" s="340" t="s">
        <v>637</v>
      </c>
      <c r="C43" s="340" t="s">
        <v>822</v>
      </c>
    </row>
    <row r="44" spans="1:3" x14ac:dyDescent="0.2">
      <c r="A44" s="8">
        <v>42</v>
      </c>
      <c r="B44" s="340" t="s">
        <v>638</v>
      </c>
      <c r="C44" s="340" t="s">
        <v>639</v>
      </c>
    </row>
    <row r="45" spans="1:3" x14ac:dyDescent="0.2">
      <c r="A45" s="8">
        <v>43</v>
      </c>
      <c r="B45" s="340" t="s">
        <v>640</v>
      </c>
      <c r="C45" s="340" t="s">
        <v>641</v>
      </c>
    </row>
    <row r="46" spans="1:3" x14ac:dyDescent="0.2">
      <c r="A46" s="8">
        <v>44</v>
      </c>
      <c r="B46" s="340" t="s">
        <v>642</v>
      </c>
      <c r="C46" s="340" t="s">
        <v>643</v>
      </c>
    </row>
    <row r="47" spans="1:3" x14ac:dyDescent="0.2">
      <c r="A47" s="8">
        <v>45</v>
      </c>
      <c r="B47" s="340" t="s">
        <v>644</v>
      </c>
      <c r="C47" s="340" t="s">
        <v>645</v>
      </c>
    </row>
    <row r="48" spans="1:3" x14ac:dyDescent="0.2">
      <c r="A48" s="8">
        <v>46</v>
      </c>
      <c r="B48" s="340" t="s">
        <v>646</v>
      </c>
      <c r="C48" s="340" t="s">
        <v>647</v>
      </c>
    </row>
    <row r="49" spans="1:3" x14ac:dyDescent="0.2">
      <c r="A49" s="8">
        <v>47</v>
      </c>
      <c r="B49" s="340" t="s">
        <v>648</v>
      </c>
      <c r="C49" s="340" t="s">
        <v>823</v>
      </c>
    </row>
    <row r="50" spans="1:3" x14ac:dyDescent="0.2">
      <c r="A50" s="8">
        <v>48</v>
      </c>
      <c r="B50" s="340" t="s">
        <v>649</v>
      </c>
      <c r="C50" s="340" t="s">
        <v>824</v>
      </c>
    </row>
    <row r="51" spans="1:3" x14ac:dyDescent="0.2">
      <c r="A51" s="8">
        <v>49</v>
      </c>
      <c r="B51" s="340" t="s">
        <v>650</v>
      </c>
      <c r="C51" s="340" t="s">
        <v>651</v>
      </c>
    </row>
    <row r="52" spans="1:3" x14ac:dyDescent="0.2">
      <c r="A52" s="8">
        <v>50</v>
      </c>
      <c r="B52" s="340" t="s">
        <v>652</v>
      </c>
      <c r="C52" s="340" t="s">
        <v>653</v>
      </c>
    </row>
    <row r="53" spans="1:3" x14ac:dyDescent="0.2">
      <c r="A53" s="8">
        <v>51</v>
      </c>
      <c r="B53" s="340" t="s">
        <v>654</v>
      </c>
      <c r="C53" s="340" t="s">
        <v>856</v>
      </c>
    </row>
    <row r="54" spans="1:3" x14ac:dyDescent="0.2">
      <c r="A54" s="8">
        <v>52</v>
      </c>
      <c r="B54" s="340" t="s">
        <v>655</v>
      </c>
      <c r="C54" s="340" t="s">
        <v>825</v>
      </c>
    </row>
    <row r="55" spans="1:3" x14ac:dyDescent="0.2">
      <c r="A55" s="8">
        <v>53</v>
      </c>
      <c r="B55" s="340" t="s">
        <v>656</v>
      </c>
      <c r="C55" s="340" t="s">
        <v>826</v>
      </c>
    </row>
    <row r="56" spans="1:3" x14ac:dyDescent="0.2">
      <c r="A56" s="8">
        <v>54</v>
      </c>
      <c r="B56" s="340" t="s">
        <v>657</v>
      </c>
      <c r="C56" s="340" t="s">
        <v>827</v>
      </c>
    </row>
    <row r="57" spans="1:3" x14ac:dyDescent="0.2">
      <c r="A57" s="8">
        <v>55</v>
      </c>
      <c r="B57" s="340" t="s">
        <v>658</v>
      </c>
      <c r="C57" s="340" t="s">
        <v>828</v>
      </c>
    </row>
    <row r="58" spans="1:3" x14ac:dyDescent="0.2">
      <c r="A58" s="8">
        <v>56</v>
      </c>
      <c r="B58" s="340" t="s">
        <v>659</v>
      </c>
      <c r="C58" s="340" t="s">
        <v>829</v>
      </c>
    </row>
    <row r="59" spans="1:3" x14ac:dyDescent="0.2">
      <c r="A59" s="8">
        <v>57</v>
      </c>
      <c r="B59" s="340" t="s">
        <v>660</v>
      </c>
      <c r="C59" s="340" t="s">
        <v>830</v>
      </c>
    </row>
    <row r="60" spans="1:3" x14ac:dyDescent="0.2">
      <c r="A60" s="8">
        <v>58</v>
      </c>
      <c r="B60" s="340" t="s">
        <v>661</v>
      </c>
      <c r="C60" s="340" t="s">
        <v>831</v>
      </c>
    </row>
    <row r="61" spans="1:3" x14ac:dyDescent="0.2">
      <c r="A61" s="8">
        <v>59</v>
      </c>
      <c r="B61" s="340" t="s">
        <v>662</v>
      </c>
      <c r="C61" s="340" t="s">
        <v>832</v>
      </c>
    </row>
    <row r="62" spans="1:3" x14ac:dyDescent="0.2">
      <c r="A62" s="8">
        <v>60</v>
      </c>
      <c r="B62" s="340" t="s">
        <v>663</v>
      </c>
      <c r="C62" s="340" t="s">
        <v>833</v>
      </c>
    </row>
    <row r="63" spans="1:3" x14ac:dyDescent="0.2">
      <c r="A63" s="8">
        <v>61</v>
      </c>
      <c r="B63" s="340" t="s">
        <v>664</v>
      </c>
      <c r="C63" s="340" t="s">
        <v>834</v>
      </c>
    </row>
    <row r="64" spans="1:3" x14ac:dyDescent="0.2">
      <c r="A64" s="8">
        <v>62</v>
      </c>
      <c r="B64" s="340" t="s">
        <v>665</v>
      </c>
      <c r="C64" s="340" t="s">
        <v>835</v>
      </c>
    </row>
    <row r="65" spans="1:3" x14ac:dyDescent="0.2">
      <c r="A65" s="8">
        <v>63</v>
      </c>
      <c r="B65" s="364" t="s">
        <v>797</v>
      </c>
      <c r="C65" s="364" t="s">
        <v>798</v>
      </c>
    </row>
    <row r="66" spans="1:3" x14ac:dyDescent="0.2">
      <c r="A66" s="8">
        <v>64</v>
      </c>
      <c r="B66" s="364" t="s">
        <v>799</v>
      </c>
      <c r="C66" s="364" t="s">
        <v>800</v>
      </c>
    </row>
  </sheetData>
  <mergeCells count="1">
    <mergeCell ref="A1:C1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Normal="100" zoomScaleSheetLayoutView="90" workbookViewId="0">
      <selection activeCell="A22" sqref="A22:L22"/>
    </sheetView>
  </sheetViews>
  <sheetFormatPr defaultRowHeight="12.75" x14ac:dyDescent="0.2"/>
  <cols>
    <col min="1" max="1" width="6" style="16" customWidth="1"/>
    <col min="2" max="2" width="11.42578125" style="16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3.7109375" style="16" customWidth="1"/>
    <col min="13" max="13" width="9.140625" style="16" hidden="1" customWidth="1"/>
    <col min="14" max="16384" width="9.140625" style="16"/>
  </cols>
  <sheetData>
    <row r="1" spans="1:19" customFormat="1" ht="15" x14ac:dyDescent="0.2">
      <c r="D1" s="36"/>
      <c r="E1" s="36"/>
      <c r="F1" s="36"/>
      <c r="G1" s="36"/>
      <c r="H1" s="36"/>
      <c r="I1" s="36"/>
      <c r="J1" s="36"/>
      <c r="K1" s="36"/>
      <c r="L1" s="633" t="s">
        <v>76</v>
      </c>
      <c r="M1" s="633"/>
      <c r="N1" s="633"/>
      <c r="O1" s="43"/>
      <c r="P1" s="43"/>
    </row>
    <row r="2" spans="1:19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45"/>
      <c r="N2" s="45"/>
      <c r="O2" s="45"/>
      <c r="P2" s="45"/>
    </row>
    <row r="3" spans="1:19" customFormat="1" ht="20.25" x14ac:dyDescent="0.3">
      <c r="A3" s="637" t="s">
        <v>666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44"/>
      <c r="N3" s="44"/>
      <c r="O3" s="44"/>
      <c r="P3" s="44"/>
    </row>
    <row r="4" spans="1:19" customFormat="1" ht="10.5" customHeight="1" x14ac:dyDescent="0.2"/>
    <row r="5" spans="1:19" ht="19.5" customHeight="1" x14ac:dyDescent="0.25">
      <c r="A5" s="599" t="s">
        <v>767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 x14ac:dyDescent="0.2">
      <c r="A7" s="502" t="s">
        <v>170</v>
      </c>
      <c r="B7" s="502"/>
      <c r="F7" s="635" t="s">
        <v>21</v>
      </c>
      <c r="G7" s="635"/>
      <c r="H7" s="635"/>
      <c r="I7" s="635"/>
      <c r="J7" s="635"/>
      <c r="K7" s="635"/>
      <c r="L7" s="635"/>
    </row>
    <row r="8" spans="1:19" x14ac:dyDescent="0.2">
      <c r="A8" s="15"/>
      <c r="F8" s="17"/>
      <c r="G8" s="111"/>
      <c r="H8" s="111"/>
      <c r="I8" s="579" t="s">
        <v>839</v>
      </c>
      <c r="J8" s="579"/>
      <c r="K8" s="579"/>
      <c r="L8" s="579"/>
    </row>
    <row r="9" spans="1:19" s="15" customFormat="1" x14ac:dyDescent="0.2">
      <c r="A9" s="485" t="s">
        <v>2</v>
      </c>
      <c r="B9" s="485" t="s">
        <v>3</v>
      </c>
      <c r="C9" s="482" t="s">
        <v>22</v>
      </c>
      <c r="D9" s="483"/>
      <c r="E9" s="483"/>
      <c r="F9" s="483"/>
      <c r="G9" s="483"/>
      <c r="H9" s="482" t="s">
        <v>46</v>
      </c>
      <c r="I9" s="483"/>
      <c r="J9" s="483"/>
      <c r="K9" s="483"/>
      <c r="L9" s="483"/>
      <c r="R9" s="30"/>
      <c r="S9" s="31"/>
    </row>
    <row r="10" spans="1:19" s="15" customFormat="1" ht="77.45" customHeight="1" x14ac:dyDescent="0.2">
      <c r="A10" s="485"/>
      <c r="B10" s="485"/>
      <c r="C10" s="5" t="s">
        <v>683</v>
      </c>
      <c r="D10" s="5" t="s">
        <v>685</v>
      </c>
      <c r="E10" s="5" t="s">
        <v>74</v>
      </c>
      <c r="F10" s="5" t="s">
        <v>75</v>
      </c>
      <c r="G10" s="5" t="s">
        <v>765</v>
      </c>
      <c r="H10" s="5" t="s">
        <v>683</v>
      </c>
      <c r="I10" s="5" t="s">
        <v>685</v>
      </c>
      <c r="J10" s="5" t="s">
        <v>74</v>
      </c>
      <c r="K10" s="5" t="s">
        <v>75</v>
      </c>
      <c r="L10" s="5" t="s">
        <v>766</v>
      </c>
    </row>
    <row r="11" spans="1:19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18">
        <v>1</v>
      </c>
      <c r="B12" s="3" t="s">
        <v>898</v>
      </c>
      <c r="C12" s="392">
        <v>481.64</v>
      </c>
      <c r="D12" s="392">
        <v>0</v>
      </c>
      <c r="E12" s="392">
        <v>463.27</v>
      </c>
      <c r="F12" s="392">
        <v>460.97</v>
      </c>
      <c r="G12" s="392">
        <f>D12+E12-F12</f>
        <v>2.2999999999999545</v>
      </c>
      <c r="H12" s="373">
        <v>0</v>
      </c>
      <c r="I12" s="373">
        <v>0</v>
      </c>
      <c r="J12" s="373">
        <v>0</v>
      </c>
      <c r="K12" s="373">
        <v>0</v>
      </c>
      <c r="L12" s="3">
        <v>0</v>
      </c>
    </row>
    <row r="13" spans="1:19" x14ac:dyDescent="0.2">
      <c r="A13" s="18">
        <v>2</v>
      </c>
      <c r="B13" s="19"/>
      <c r="C13" s="19"/>
      <c r="D13" s="19"/>
      <c r="E13" s="19"/>
      <c r="F13" s="19"/>
      <c r="G13" s="19"/>
      <c r="H13" s="28"/>
      <c r="I13" s="28"/>
      <c r="J13" s="28"/>
      <c r="K13" s="28"/>
      <c r="L13" s="19"/>
    </row>
    <row r="14" spans="1:19" x14ac:dyDescent="0.2">
      <c r="A14" s="18">
        <v>3</v>
      </c>
      <c r="B14" s="19"/>
      <c r="C14" s="19"/>
      <c r="D14" s="19"/>
      <c r="E14" s="19"/>
      <c r="F14" s="19"/>
      <c r="G14" s="19"/>
      <c r="H14" s="28"/>
      <c r="I14" s="28"/>
      <c r="J14" s="28"/>
      <c r="K14" s="28"/>
      <c r="L14" s="19"/>
    </row>
    <row r="15" spans="1:19" x14ac:dyDescent="0.2">
      <c r="A15" s="18">
        <v>4</v>
      </c>
      <c r="B15" s="19"/>
      <c r="C15" s="19"/>
      <c r="D15" s="19"/>
      <c r="E15" s="19"/>
      <c r="F15" s="19"/>
      <c r="G15" s="19"/>
      <c r="H15" s="28"/>
      <c r="I15" s="28"/>
      <c r="J15" s="28"/>
      <c r="K15" s="28"/>
      <c r="L15" s="19"/>
    </row>
    <row r="16" spans="1:19" x14ac:dyDescent="0.2">
      <c r="A16" s="3" t="s">
        <v>19</v>
      </c>
      <c r="B16" s="3" t="s">
        <v>898</v>
      </c>
      <c r="C16" s="392">
        <v>481.64</v>
      </c>
      <c r="D16" s="392">
        <v>0</v>
      </c>
      <c r="E16" s="392">
        <v>463.27</v>
      </c>
      <c r="F16" s="392">
        <v>460.97</v>
      </c>
      <c r="G16" s="392">
        <f>D16+E16-F16</f>
        <v>2.2999999999999545</v>
      </c>
      <c r="H16" s="373">
        <v>0</v>
      </c>
      <c r="I16" s="373">
        <v>0</v>
      </c>
      <c r="J16" s="373">
        <v>0</v>
      </c>
      <c r="K16" s="373">
        <v>0</v>
      </c>
      <c r="L16" s="3">
        <v>0</v>
      </c>
    </row>
    <row r="17" spans="1:13" x14ac:dyDescent="0.2">
      <c r="A17" s="21" t="s">
        <v>764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3" ht="15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3" ht="15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3" ht="14.25" customHeight="1" x14ac:dyDescent="0.2">
      <c r="A20" s="529" t="s">
        <v>13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</row>
    <row r="21" spans="1:13" x14ac:dyDescent="0.2">
      <c r="A21" s="529" t="s">
        <v>14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</row>
    <row r="22" spans="1:13" x14ac:dyDescent="0.2">
      <c r="A22" s="529" t="s">
        <v>20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</row>
    <row r="23" spans="1:13" x14ac:dyDescent="0.2">
      <c r="A23" s="15" t="s">
        <v>23</v>
      </c>
      <c r="B23" s="15"/>
      <c r="C23" s="15"/>
      <c r="D23" s="15"/>
      <c r="E23" s="15"/>
      <c r="F23" s="15"/>
      <c r="J23" s="502" t="s">
        <v>88</v>
      </c>
      <c r="K23" s="502"/>
      <c r="L23" s="502"/>
      <c r="M23" s="502"/>
    </row>
    <row r="24" spans="1:13" x14ac:dyDescent="0.2">
      <c r="A24" s="15"/>
    </row>
    <row r="25" spans="1:13" x14ac:dyDescent="0.2">
      <c r="A25" s="600"/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00"/>
    </row>
  </sheetData>
  <mergeCells count="16">
    <mergeCell ref="F7:L7"/>
    <mergeCell ref="A7:B7"/>
    <mergeCell ref="L1:N1"/>
    <mergeCell ref="A2:L2"/>
    <mergeCell ref="A3:L3"/>
    <mergeCell ref="A5:L5"/>
    <mergeCell ref="I8:L8"/>
    <mergeCell ref="A22:L22"/>
    <mergeCell ref="A25:L25"/>
    <mergeCell ref="A9:A10"/>
    <mergeCell ref="B9:B10"/>
    <mergeCell ref="C9:G9"/>
    <mergeCell ref="H9:L9"/>
    <mergeCell ref="A20:L20"/>
    <mergeCell ref="A21:L21"/>
    <mergeCell ref="J23:M2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2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2" zoomScaleNormal="100" zoomScaleSheetLayoutView="70" workbookViewId="0">
      <selection activeCell="N20" sqref="N20"/>
    </sheetView>
  </sheetViews>
  <sheetFormatPr defaultRowHeight="12.75" x14ac:dyDescent="0.2"/>
  <cols>
    <col min="1" max="1" width="5.7109375" style="155" customWidth="1"/>
    <col min="2" max="2" width="12.42578125" style="155" customWidth="1"/>
    <col min="3" max="3" width="13" style="155" customWidth="1"/>
    <col min="4" max="4" width="12" style="155" customWidth="1"/>
    <col min="5" max="5" width="12.42578125" style="155" customWidth="1"/>
    <col min="6" max="6" width="12.7109375" style="155" customWidth="1"/>
    <col min="7" max="7" width="13.140625" style="155" customWidth="1"/>
    <col min="8" max="8" width="12.7109375" style="155" customWidth="1"/>
    <col min="9" max="9" width="12.140625" style="155" customWidth="1"/>
    <col min="10" max="10" width="12.140625" style="302" customWidth="1"/>
    <col min="11" max="11" width="16.5703125" style="155" customWidth="1"/>
    <col min="12" max="12" width="13.140625" style="155" customWidth="1"/>
    <col min="13" max="13" width="12.7109375" style="155" customWidth="1"/>
    <col min="14" max="16384" width="9.140625" style="155"/>
  </cols>
  <sheetData>
    <row r="1" spans="1:13" x14ac:dyDescent="0.2">
      <c r="K1" s="505" t="s">
        <v>218</v>
      </c>
      <c r="L1" s="505"/>
      <c r="M1" s="505"/>
    </row>
    <row r="2" spans="1:13" ht="12.75" customHeight="1" x14ac:dyDescent="0.2"/>
    <row r="3" spans="1:13" ht="15.75" x14ac:dyDescent="0.25">
      <c r="B3" s="643" t="s">
        <v>0</v>
      </c>
      <c r="C3" s="643"/>
      <c r="D3" s="643"/>
      <c r="E3" s="643"/>
      <c r="F3" s="643"/>
      <c r="G3" s="643"/>
      <c r="H3" s="643"/>
      <c r="I3" s="643"/>
      <c r="J3" s="643"/>
      <c r="K3" s="643"/>
    </row>
    <row r="4" spans="1:13" ht="20.25" x14ac:dyDescent="0.3">
      <c r="B4" s="644" t="s">
        <v>666</v>
      </c>
      <c r="C4" s="644"/>
      <c r="D4" s="644"/>
      <c r="E4" s="644"/>
      <c r="F4" s="644"/>
      <c r="G4" s="644"/>
      <c r="H4" s="644"/>
      <c r="I4" s="644"/>
      <c r="J4" s="644"/>
      <c r="K4" s="644"/>
    </row>
    <row r="5" spans="1:13" ht="10.5" customHeight="1" x14ac:dyDescent="0.2"/>
    <row r="6" spans="1:13" ht="15.75" x14ac:dyDescent="0.25">
      <c r="A6" s="284" t="s">
        <v>686</v>
      </c>
      <c r="B6" s="284"/>
      <c r="C6" s="284"/>
      <c r="D6" s="284"/>
      <c r="E6" s="284"/>
      <c r="F6" s="284"/>
      <c r="G6" s="284"/>
      <c r="H6" s="284"/>
      <c r="I6" s="284"/>
      <c r="J6" s="303"/>
      <c r="K6" s="284"/>
    </row>
    <row r="7" spans="1:13" ht="15.75" x14ac:dyDescent="0.25">
      <c r="B7" s="156"/>
      <c r="C7" s="156"/>
      <c r="D7" s="156"/>
      <c r="E7" s="156"/>
      <c r="F7" s="156"/>
      <c r="G7" s="156"/>
      <c r="H7" s="156"/>
      <c r="L7" s="648" t="s">
        <v>197</v>
      </c>
      <c r="M7" s="648"/>
    </row>
    <row r="8" spans="1:13" ht="15.75" x14ac:dyDescent="0.25">
      <c r="C8" s="156"/>
      <c r="D8" s="156"/>
      <c r="E8" s="156"/>
      <c r="F8" s="156"/>
      <c r="G8" s="579" t="s">
        <v>839</v>
      </c>
      <c r="H8" s="579"/>
      <c r="I8" s="579"/>
      <c r="J8" s="579"/>
      <c r="K8" s="579"/>
      <c r="L8" s="579"/>
      <c r="M8" s="579"/>
    </row>
    <row r="9" spans="1:13" x14ac:dyDescent="0.2">
      <c r="A9" s="639" t="s">
        <v>26</v>
      </c>
      <c r="B9" s="642" t="s">
        <v>3</v>
      </c>
      <c r="C9" s="638" t="s">
        <v>687</v>
      </c>
      <c r="D9" s="638" t="s">
        <v>685</v>
      </c>
      <c r="E9" s="638" t="s">
        <v>234</v>
      </c>
      <c r="F9" s="638" t="s">
        <v>233</v>
      </c>
      <c r="G9" s="638"/>
      <c r="H9" s="638" t="s">
        <v>194</v>
      </c>
      <c r="I9" s="638"/>
      <c r="J9" s="645" t="s">
        <v>456</v>
      </c>
      <c r="K9" s="638" t="s">
        <v>196</v>
      </c>
      <c r="L9" s="638" t="s">
        <v>432</v>
      </c>
      <c r="M9" s="638" t="s">
        <v>254</v>
      </c>
    </row>
    <row r="10" spans="1:13" x14ac:dyDescent="0.2">
      <c r="A10" s="640"/>
      <c r="B10" s="642"/>
      <c r="C10" s="638"/>
      <c r="D10" s="638"/>
      <c r="E10" s="638"/>
      <c r="F10" s="638"/>
      <c r="G10" s="638"/>
      <c r="H10" s="638"/>
      <c r="I10" s="638"/>
      <c r="J10" s="646"/>
      <c r="K10" s="638"/>
      <c r="L10" s="638"/>
      <c r="M10" s="638"/>
    </row>
    <row r="11" spans="1:13" ht="27" customHeight="1" x14ac:dyDescent="0.2">
      <c r="A11" s="641"/>
      <c r="B11" s="642"/>
      <c r="C11" s="638"/>
      <c r="D11" s="638"/>
      <c r="E11" s="638"/>
      <c r="F11" s="157" t="s">
        <v>195</v>
      </c>
      <c r="G11" s="157" t="s">
        <v>255</v>
      </c>
      <c r="H11" s="157" t="s">
        <v>195</v>
      </c>
      <c r="I11" s="157" t="s">
        <v>255</v>
      </c>
      <c r="J11" s="647"/>
      <c r="K11" s="638"/>
      <c r="L11" s="638"/>
      <c r="M11" s="638"/>
    </row>
    <row r="12" spans="1:13" x14ac:dyDescent="0.2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>
        <v>9</v>
      </c>
      <c r="J12" s="304"/>
      <c r="K12" s="163">
        <v>10</v>
      </c>
      <c r="L12" s="187">
        <v>11</v>
      </c>
      <c r="M12" s="187">
        <v>12</v>
      </c>
    </row>
    <row r="13" spans="1:13" ht="15.75" x14ac:dyDescent="0.25">
      <c r="A13" s="162">
        <v>1</v>
      </c>
      <c r="B13" s="395" t="s">
        <v>898</v>
      </c>
      <c r="C13" s="393">
        <f>11.83+12.65</f>
        <v>24.48</v>
      </c>
      <c r="D13" s="393">
        <v>0</v>
      </c>
      <c r="E13" s="393">
        <v>24.49</v>
      </c>
      <c r="F13" s="393">
        <f>450.46+463.268</f>
        <v>913.72799999999995</v>
      </c>
      <c r="G13" s="393">
        <v>27.68</v>
      </c>
      <c r="H13" s="393">
        <v>913.73</v>
      </c>
      <c r="I13" s="393">
        <v>27.68</v>
      </c>
      <c r="J13" s="394">
        <f>G13-I13</f>
        <v>0</v>
      </c>
      <c r="K13" s="393">
        <f>D13+E13-I13</f>
        <v>-3.1900000000000013</v>
      </c>
      <c r="L13" s="395" t="s">
        <v>902</v>
      </c>
      <c r="M13" s="395" t="s">
        <v>902</v>
      </c>
    </row>
    <row r="14" spans="1:13" ht="15.75" x14ac:dyDescent="0.25">
      <c r="A14" s="162">
        <v>2</v>
      </c>
      <c r="B14" s="158"/>
      <c r="C14" s="159"/>
      <c r="D14" s="159"/>
      <c r="E14" s="159"/>
      <c r="F14" s="159"/>
      <c r="G14" s="159"/>
      <c r="H14" s="159"/>
      <c r="I14" s="159"/>
      <c r="J14" s="305"/>
      <c r="K14" s="159"/>
      <c r="L14" s="158"/>
      <c r="M14" s="158"/>
    </row>
    <row r="15" spans="1:13" ht="15.75" x14ac:dyDescent="0.25">
      <c r="A15" s="162">
        <v>3</v>
      </c>
      <c r="B15" s="158"/>
      <c r="C15" s="159"/>
      <c r="D15" s="159"/>
      <c r="E15" s="159"/>
      <c r="F15" s="159"/>
      <c r="G15" s="159"/>
      <c r="H15" s="159"/>
      <c r="I15" s="159"/>
      <c r="J15" s="305"/>
      <c r="K15" s="159"/>
      <c r="L15" s="158"/>
      <c r="M15" s="158"/>
    </row>
    <row r="16" spans="1:13" ht="15.75" x14ac:dyDescent="0.25">
      <c r="A16" s="160" t="s">
        <v>95</v>
      </c>
      <c r="B16" s="395" t="s">
        <v>898</v>
      </c>
      <c r="C16" s="393">
        <f>11.83+12.65</f>
        <v>24.48</v>
      </c>
      <c r="D16" s="393">
        <v>0</v>
      </c>
      <c r="E16" s="393">
        <v>24.49</v>
      </c>
      <c r="F16" s="393">
        <f>450.46+463.268</f>
        <v>913.72799999999995</v>
      </c>
      <c r="G16" s="393">
        <v>27.68</v>
      </c>
      <c r="H16" s="393">
        <v>913.73</v>
      </c>
      <c r="I16" s="393">
        <v>27.68</v>
      </c>
      <c r="J16" s="394">
        <f>G16-I16</f>
        <v>0</v>
      </c>
      <c r="K16" s="393">
        <f>D16+E16-I16</f>
        <v>-3.1900000000000013</v>
      </c>
      <c r="L16" s="395" t="s">
        <v>902</v>
      </c>
      <c r="M16" s="395" t="s">
        <v>902</v>
      </c>
    </row>
    <row r="19" spans="1:14" ht="15.75" customHeight="1" x14ac:dyDescent="0.2"/>
    <row r="20" spans="1:14" ht="15.75" customHeight="1" x14ac:dyDescent="0.2">
      <c r="A20" s="529" t="s">
        <v>13</v>
      </c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89"/>
      <c r="M20" s="89"/>
      <c r="N20" s="16"/>
    </row>
    <row r="21" spans="1:14" ht="15.75" customHeight="1" x14ac:dyDescent="0.2">
      <c r="A21" s="529" t="s">
        <v>14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89"/>
      <c r="M21" s="89"/>
      <c r="N21" s="16"/>
    </row>
    <row r="22" spans="1:14" ht="12.75" customHeight="1" x14ac:dyDescent="0.2">
      <c r="A22" s="529" t="s">
        <v>20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89"/>
      <c r="M22" s="89"/>
      <c r="N22" s="16"/>
    </row>
    <row r="23" spans="1:14" x14ac:dyDescent="0.2">
      <c r="A23" s="15" t="s">
        <v>23</v>
      </c>
      <c r="B23" s="15"/>
      <c r="C23" s="15"/>
      <c r="D23" s="15"/>
      <c r="E23" s="15"/>
      <c r="F23" s="15"/>
      <c r="G23" s="16"/>
      <c r="H23" s="16"/>
      <c r="I23" s="16"/>
      <c r="J23" s="306"/>
      <c r="K23" s="502" t="s">
        <v>88</v>
      </c>
      <c r="L23" s="502"/>
      <c r="M23" s="502"/>
      <c r="N23" s="502"/>
    </row>
    <row r="24" spans="1:14" x14ac:dyDescent="0.2">
      <c r="A24" s="15"/>
      <c r="B24" s="16"/>
      <c r="C24" s="16"/>
      <c r="D24" s="16"/>
      <c r="E24" s="16"/>
      <c r="F24" s="16"/>
      <c r="G24" s="16"/>
      <c r="H24" s="16"/>
      <c r="I24" s="16"/>
      <c r="J24" s="306"/>
      <c r="K24" s="16"/>
      <c r="L24" s="16"/>
      <c r="M24" s="16"/>
      <c r="N24" s="16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K23:N23"/>
    <mergeCell ref="A20:K20"/>
    <mergeCell ref="A21:K21"/>
    <mergeCell ref="D9:D11"/>
    <mergeCell ref="E9:E11"/>
    <mergeCell ref="A9:A11"/>
    <mergeCell ref="M9:M11"/>
    <mergeCell ref="L9:L11"/>
    <mergeCell ref="B9:B11"/>
    <mergeCell ref="A22:K22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2" zoomScaleNormal="100" zoomScaleSheetLayoutView="90" workbookViewId="0">
      <selection activeCell="R24" sqref="R24"/>
    </sheetView>
  </sheetViews>
  <sheetFormatPr defaultRowHeight="12.75" x14ac:dyDescent="0.2"/>
  <cols>
    <col min="1" max="1" width="5.5703125" style="16" customWidth="1"/>
    <col min="2" max="2" width="8.42578125" style="16" customWidth="1"/>
    <col min="3" max="3" width="10.5703125" style="16" customWidth="1"/>
    <col min="4" max="4" width="9.85546875" style="16" customWidth="1"/>
    <col min="5" max="5" width="8.7109375" style="16" customWidth="1"/>
    <col min="6" max="6" width="10.85546875" style="16" customWidth="1"/>
    <col min="7" max="7" width="15.85546875" style="16" customWidth="1"/>
    <col min="8" max="8" width="12.42578125" style="16" customWidth="1"/>
    <col min="9" max="9" width="12.140625" style="16" customWidth="1"/>
    <col min="10" max="10" width="9" style="16" customWidth="1"/>
    <col min="11" max="11" width="12" style="16" customWidth="1"/>
    <col min="12" max="12" width="17.28515625" style="16" customWidth="1"/>
    <col min="13" max="13" width="9.140625" style="16" hidden="1" customWidth="1"/>
    <col min="14" max="16384" width="9.140625" style="16"/>
  </cols>
  <sheetData>
    <row r="1" spans="1:19" customFormat="1" ht="15" x14ac:dyDescent="0.2">
      <c r="D1" s="36"/>
      <c r="E1" s="36"/>
      <c r="F1" s="36"/>
      <c r="G1" s="36"/>
      <c r="H1" s="36"/>
      <c r="I1" s="36"/>
      <c r="J1" s="36"/>
      <c r="K1" s="36"/>
      <c r="L1" s="633" t="s">
        <v>457</v>
      </c>
      <c r="M1" s="633"/>
      <c r="N1" s="633"/>
      <c r="O1" s="43"/>
      <c r="P1" s="43"/>
    </row>
    <row r="2" spans="1:19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45"/>
      <c r="N2" s="45"/>
      <c r="O2" s="45"/>
      <c r="P2" s="45"/>
    </row>
    <row r="3" spans="1:19" customFormat="1" ht="20.25" x14ac:dyDescent="0.3">
      <c r="A3" s="637" t="s">
        <v>666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44"/>
      <c r="N3" s="44"/>
      <c r="O3" s="44"/>
      <c r="P3" s="44"/>
    </row>
    <row r="4" spans="1:19" customFormat="1" ht="10.5" customHeight="1" x14ac:dyDescent="0.2"/>
    <row r="5" spans="1:19" ht="19.5" customHeight="1" x14ac:dyDescent="0.25">
      <c r="A5" s="599" t="s">
        <v>688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</row>
    <row r="6" spans="1:19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 x14ac:dyDescent="0.2">
      <c r="A7" s="502" t="s">
        <v>170</v>
      </c>
      <c r="B7" s="502"/>
      <c r="F7" s="635" t="s">
        <v>21</v>
      </c>
      <c r="G7" s="635"/>
      <c r="H7" s="635"/>
      <c r="I7" s="635"/>
      <c r="J7" s="635"/>
      <c r="K7" s="635"/>
      <c r="L7" s="635"/>
    </row>
    <row r="8" spans="1:19" x14ac:dyDescent="0.2">
      <c r="A8" s="15"/>
      <c r="F8" s="17"/>
      <c r="G8" s="111"/>
      <c r="H8" s="111"/>
      <c r="I8" s="636" t="s">
        <v>839</v>
      </c>
      <c r="J8" s="636"/>
      <c r="K8" s="636"/>
      <c r="L8" s="636"/>
    </row>
    <row r="9" spans="1:19" s="15" customFormat="1" x14ac:dyDescent="0.2">
      <c r="A9" s="485" t="s">
        <v>2</v>
      </c>
      <c r="B9" s="485" t="s">
        <v>3</v>
      </c>
      <c r="C9" s="482" t="s">
        <v>27</v>
      </c>
      <c r="D9" s="483"/>
      <c r="E9" s="483"/>
      <c r="F9" s="483"/>
      <c r="G9" s="483"/>
      <c r="H9" s="482" t="s">
        <v>28</v>
      </c>
      <c r="I9" s="483"/>
      <c r="J9" s="483"/>
      <c r="K9" s="483"/>
      <c r="L9" s="483"/>
      <c r="R9" s="30"/>
      <c r="S9" s="31"/>
    </row>
    <row r="10" spans="1:19" s="15" customFormat="1" ht="63.75" x14ac:dyDescent="0.2">
      <c r="A10" s="485"/>
      <c r="B10" s="485"/>
      <c r="C10" s="5" t="s">
        <v>683</v>
      </c>
      <c r="D10" s="5" t="s">
        <v>685</v>
      </c>
      <c r="E10" s="5" t="s">
        <v>74</v>
      </c>
      <c r="F10" s="5" t="s">
        <v>75</v>
      </c>
      <c r="G10" s="5" t="s">
        <v>389</v>
      </c>
      <c r="H10" s="5" t="s">
        <v>683</v>
      </c>
      <c r="I10" s="5" t="s">
        <v>685</v>
      </c>
      <c r="J10" s="5" t="s">
        <v>74</v>
      </c>
      <c r="K10" s="5" t="s">
        <v>75</v>
      </c>
      <c r="L10" s="5" t="s">
        <v>390</v>
      </c>
    </row>
    <row r="11" spans="1:19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18">
        <v>1</v>
      </c>
      <c r="B12" s="19"/>
      <c r="C12" s="19"/>
      <c r="D12" s="19"/>
      <c r="E12" s="19"/>
      <c r="F12" s="19"/>
      <c r="G12" s="19"/>
      <c r="H12" s="28"/>
      <c r="I12" s="28"/>
      <c r="J12" s="28"/>
      <c r="K12" s="28"/>
      <c r="L12" s="19"/>
    </row>
    <row r="13" spans="1:19" x14ac:dyDescent="0.2">
      <c r="A13" s="18">
        <v>2</v>
      </c>
      <c r="B13" s="19"/>
      <c r="C13" s="19"/>
      <c r="D13" s="19"/>
      <c r="E13" s="19"/>
      <c r="F13" s="649" t="s">
        <v>903</v>
      </c>
      <c r="G13" s="650"/>
      <c r="H13" s="651"/>
      <c r="I13" s="28"/>
      <c r="J13" s="28"/>
      <c r="K13" s="28"/>
      <c r="L13" s="19"/>
    </row>
    <row r="14" spans="1:19" x14ac:dyDescent="0.2">
      <c r="A14" s="18">
        <v>3</v>
      </c>
      <c r="B14" s="19"/>
      <c r="C14" s="19"/>
      <c r="D14" s="19"/>
      <c r="E14" s="19"/>
      <c r="F14" s="652"/>
      <c r="G14" s="653"/>
      <c r="H14" s="654"/>
      <c r="I14" s="28"/>
      <c r="J14" s="28"/>
      <c r="K14" s="28"/>
      <c r="L14" s="19"/>
    </row>
    <row r="15" spans="1:19" x14ac:dyDescent="0.2">
      <c r="A15" s="18">
        <v>4</v>
      </c>
      <c r="B15" s="19"/>
      <c r="C15" s="19"/>
      <c r="D15" s="19"/>
      <c r="E15" s="19"/>
      <c r="F15" s="655"/>
      <c r="G15" s="656"/>
      <c r="H15" s="657"/>
      <c r="I15" s="28"/>
      <c r="J15" s="28"/>
      <c r="K15" s="28"/>
      <c r="L15" s="19"/>
    </row>
    <row r="16" spans="1:19" x14ac:dyDescent="0.2">
      <c r="A16" s="18">
        <v>5</v>
      </c>
      <c r="B16" s="19"/>
      <c r="C16" s="19"/>
      <c r="D16" s="19"/>
      <c r="E16" s="19"/>
      <c r="F16" s="19"/>
      <c r="G16" s="19"/>
      <c r="H16" s="28"/>
      <c r="I16" s="28"/>
      <c r="J16" s="28"/>
      <c r="K16" s="28"/>
      <c r="L16" s="19"/>
    </row>
    <row r="17" spans="1:13" x14ac:dyDescent="0.2">
      <c r="A17" s="18">
        <v>6</v>
      </c>
      <c r="B17" s="19"/>
      <c r="C17" s="19"/>
      <c r="D17" s="19"/>
      <c r="E17" s="19"/>
      <c r="F17" s="19"/>
      <c r="G17" s="19"/>
      <c r="H17" s="28"/>
      <c r="I17" s="28"/>
      <c r="J17" s="28"/>
      <c r="K17" s="28"/>
      <c r="L17" s="19"/>
    </row>
    <row r="18" spans="1:13" x14ac:dyDescent="0.2">
      <c r="A18" s="22" t="s">
        <v>388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3" x14ac:dyDescent="0.2">
      <c r="A19" s="21" t="s">
        <v>387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3" ht="15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14.25" customHeight="1" x14ac:dyDescent="0.2">
      <c r="A22" s="529" t="s">
        <v>13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</row>
    <row r="23" spans="1:13" x14ac:dyDescent="0.2">
      <c r="A23" s="529" t="s">
        <v>14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</row>
    <row r="24" spans="1:13" x14ac:dyDescent="0.2">
      <c r="A24" s="529" t="s">
        <v>20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</row>
    <row r="25" spans="1:13" x14ac:dyDescent="0.2">
      <c r="A25" s="15" t="s">
        <v>23</v>
      </c>
      <c r="B25" s="15"/>
      <c r="C25" s="15"/>
      <c r="D25" s="15"/>
      <c r="E25" s="15"/>
      <c r="F25" s="15"/>
      <c r="J25" s="502" t="s">
        <v>88</v>
      </c>
      <c r="K25" s="502"/>
      <c r="L25" s="502"/>
      <c r="M25" s="502"/>
    </row>
    <row r="26" spans="1:13" x14ac:dyDescent="0.2">
      <c r="A26" s="15"/>
    </row>
    <row r="27" spans="1:13" x14ac:dyDescent="0.2">
      <c r="A27" s="600"/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</row>
  </sheetData>
  <mergeCells count="17">
    <mergeCell ref="F13:H15"/>
    <mergeCell ref="L1:N1"/>
    <mergeCell ref="A2:L2"/>
    <mergeCell ref="A3:L3"/>
    <mergeCell ref="A5:L5"/>
    <mergeCell ref="A7:B7"/>
    <mergeCell ref="F7:L7"/>
    <mergeCell ref="A23:L23"/>
    <mergeCell ref="A24:L24"/>
    <mergeCell ref="J25:M25"/>
    <mergeCell ref="A27:L27"/>
    <mergeCell ref="I8:L8"/>
    <mergeCell ref="A9:A10"/>
    <mergeCell ref="B9:B10"/>
    <mergeCell ref="C9:G9"/>
    <mergeCell ref="H9:L9"/>
    <mergeCell ref="A22:L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F9" zoomScaleNormal="100" zoomScaleSheetLayoutView="90" workbookViewId="0">
      <selection activeCell="X25" sqref="X25:X26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8.7109375" style="16" customWidth="1"/>
    <col min="4" max="4" width="10.140625" style="16" customWidth="1"/>
    <col min="5" max="7" width="7.28515625" style="16" customWidth="1"/>
    <col min="8" max="8" width="8.140625" style="16" customWidth="1"/>
    <col min="9" max="9" width="9.28515625" style="16" customWidth="1"/>
    <col min="10" max="10" width="10.7109375" style="16" customWidth="1"/>
    <col min="11" max="11" width="6.85546875" style="16" customWidth="1"/>
    <col min="12" max="12" width="8.7109375" style="16" customWidth="1"/>
    <col min="13" max="13" width="7.85546875" style="16" customWidth="1"/>
    <col min="14" max="14" width="9" style="16" customWidth="1"/>
    <col min="15" max="15" width="13.7109375" style="16" customWidth="1"/>
    <col min="16" max="16" width="11.85546875" style="16" customWidth="1"/>
    <col min="17" max="17" width="11.7109375" style="16" customWidth="1"/>
    <col min="18" max="16384" width="9.140625" style="16"/>
  </cols>
  <sheetData>
    <row r="1" spans="1:24" customFormat="1" ht="15" x14ac:dyDescent="0.2">
      <c r="H1" s="36"/>
      <c r="I1" s="36"/>
      <c r="J1" s="36"/>
      <c r="K1" s="36"/>
      <c r="L1" s="36"/>
      <c r="M1" s="36"/>
      <c r="N1" s="36"/>
      <c r="O1" s="36"/>
      <c r="P1" s="583" t="s">
        <v>68</v>
      </c>
      <c r="Q1" s="583"/>
      <c r="S1" s="16"/>
      <c r="T1" s="43"/>
      <c r="U1" s="43"/>
    </row>
    <row r="2" spans="1:24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45"/>
      <c r="S2" s="45"/>
      <c r="T2" s="45"/>
      <c r="U2" s="45"/>
    </row>
    <row r="3" spans="1:24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44"/>
      <c r="S3" s="44"/>
      <c r="T3" s="44"/>
      <c r="U3" s="44"/>
    </row>
    <row r="4" spans="1:24" customFormat="1" ht="10.5" customHeight="1" x14ac:dyDescent="0.2"/>
    <row r="5" spans="1:24" x14ac:dyDescent="0.2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</row>
    <row r="6" spans="1:24" ht="18" customHeight="1" x14ac:dyDescent="0.25">
      <c r="A6" s="599" t="s">
        <v>772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</row>
    <row r="7" spans="1:24" ht="9.75" customHeight="1" x14ac:dyDescent="0.2"/>
    <row r="8" spans="1:24" ht="0.75" customHeight="1" x14ac:dyDescent="0.2"/>
    <row r="9" spans="1:24" x14ac:dyDescent="0.2">
      <c r="A9" s="502" t="s">
        <v>170</v>
      </c>
      <c r="B9" s="502"/>
      <c r="Q9" s="33" t="s">
        <v>25</v>
      </c>
      <c r="R9" s="19"/>
      <c r="S9" s="22"/>
    </row>
    <row r="10" spans="1:24" ht="15.75" x14ac:dyDescent="0.25">
      <c r="A10" s="14"/>
      <c r="N10" s="636" t="s">
        <v>839</v>
      </c>
      <c r="O10" s="636"/>
      <c r="P10" s="636"/>
      <c r="Q10" s="636"/>
    </row>
    <row r="11" spans="1:24" ht="28.5" customHeight="1" x14ac:dyDescent="0.2">
      <c r="A11" s="581" t="s">
        <v>2</v>
      </c>
      <c r="B11" s="581" t="s">
        <v>3</v>
      </c>
      <c r="C11" s="485" t="s">
        <v>689</v>
      </c>
      <c r="D11" s="485"/>
      <c r="E11" s="485"/>
      <c r="F11" s="485" t="s">
        <v>690</v>
      </c>
      <c r="G11" s="485"/>
      <c r="H11" s="485"/>
      <c r="I11" s="539" t="s">
        <v>392</v>
      </c>
      <c r="J11" s="540"/>
      <c r="K11" s="541"/>
      <c r="L11" s="539" t="s">
        <v>98</v>
      </c>
      <c r="M11" s="540"/>
      <c r="N11" s="541"/>
      <c r="O11" s="659" t="s">
        <v>843</v>
      </c>
      <c r="P11" s="660"/>
      <c r="Q11" s="661"/>
    </row>
    <row r="12" spans="1:24" ht="39.75" customHeight="1" x14ac:dyDescent="0.2">
      <c r="A12" s="582"/>
      <c r="B12" s="582"/>
      <c r="C12" s="5" t="s">
        <v>120</v>
      </c>
      <c r="D12" s="5" t="s">
        <v>768</v>
      </c>
      <c r="E12" s="39" t="s">
        <v>19</v>
      </c>
      <c r="F12" s="5" t="s">
        <v>120</v>
      </c>
      <c r="G12" s="5" t="s">
        <v>769</v>
      </c>
      <c r="H12" s="39" t="s">
        <v>19</v>
      </c>
      <c r="I12" s="5" t="s">
        <v>120</v>
      </c>
      <c r="J12" s="5" t="s">
        <v>769</v>
      </c>
      <c r="K12" s="39" t="s">
        <v>19</v>
      </c>
      <c r="L12" s="5" t="s">
        <v>120</v>
      </c>
      <c r="M12" s="5" t="s">
        <v>769</v>
      </c>
      <c r="N12" s="39" t="s">
        <v>19</v>
      </c>
      <c r="O12" s="5" t="s">
        <v>245</v>
      </c>
      <c r="P12" s="5" t="s">
        <v>770</v>
      </c>
      <c r="Q12" s="5" t="s">
        <v>121</v>
      </c>
    </row>
    <row r="13" spans="1:24" s="71" customFormat="1" x14ac:dyDescent="0.2">
      <c r="A13" s="68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8">
        <v>10</v>
      </c>
      <c r="K13" s="68">
        <v>11</v>
      </c>
      <c r="L13" s="68">
        <v>12</v>
      </c>
      <c r="M13" s="68">
        <v>13</v>
      </c>
      <c r="N13" s="68">
        <v>14</v>
      </c>
      <c r="O13" s="68">
        <v>15</v>
      </c>
      <c r="P13" s="68">
        <v>16</v>
      </c>
      <c r="Q13" s="68">
        <v>17</v>
      </c>
      <c r="S13" s="658" t="s">
        <v>786</v>
      </c>
      <c r="T13" s="658"/>
      <c r="U13" s="658"/>
      <c r="V13" s="658" t="s">
        <v>942</v>
      </c>
      <c r="W13" s="658"/>
      <c r="X13" s="658"/>
    </row>
    <row r="14" spans="1:24" x14ac:dyDescent="0.2">
      <c r="A14" s="18">
        <v>1</v>
      </c>
      <c r="B14" s="3" t="s">
        <v>898</v>
      </c>
      <c r="C14" s="392">
        <v>186.04</v>
      </c>
      <c r="D14" s="392">
        <v>422.07</v>
      </c>
      <c r="E14" s="392">
        <f>SUM(C14:D14)</f>
        <v>608.11</v>
      </c>
      <c r="F14" s="392">
        <v>0</v>
      </c>
      <c r="G14" s="392">
        <v>0</v>
      </c>
      <c r="H14" s="392">
        <v>0</v>
      </c>
      <c r="I14" s="392">
        <v>218.59</v>
      </c>
      <c r="J14" s="392">
        <v>150</v>
      </c>
      <c r="K14" s="392">
        <f>SUM(I14:J14)</f>
        <v>368.59000000000003</v>
      </c>
      <c r="L14" s="392">
        <v>218.66</v>
      </c>
      <c r="M14" s="392">
        <f>496.1+21</f>
        <v>517.1</v>
      </c>
      <c r="N14" s="392">
        <f>SUM(L14:M14)</f>
        <v>735.76</v>
      </c>
      <c r="O14" s="392">
        <f>F14+I14-L14</f>
        <v>-6.9999999999993179E-2</v>
      </c>
      <c r="P14" s="397">
        <f>G14+J14-M14</f>
        <v>-367.1</v>
      </c>
      <c r="Q14" s="392">
        <f>H14+K14-N14</f>
        <v>-367.16999999999996</v>
      </c>
      <c r="S14" s="472">
        <f>C14+'T7ACC_UPY_Utlsn '!C13</f>
        <v>384.47</v>
      </c>
      <c r="T14" s="472">
        <f>D14+'T7ACC_UPY_Utlsn '!D13</f>
        <v>746.69</v>
      </c>
      <c r="U14" s="472">
        <f>E14+'T7ACC_UPY_Utlsn '!E13</f>
        <v>1131.1599999999999</v>
      </c>
      <c r="V14" s="472">
        <f>L14+'T7ACC_UPY_Utlsn '!L13</f>
        <v>372.94</v>
      </c>
      <c r="W14" s="472">
        <f>M14+'T7ACC_UPY_Utlsn '!M13</f>
        <v>779.49</v>
      </c>
      <c r="X14" s="472">
        <f>N14+'T7ACC_UPY_Utlsn '!N13</f>
        <v>1152.4299999999998</v>
      </c>
    </row>
    <row r="15" spans="1:24" x14ac:dyDescent="0.2">
      <c r="A15" s="18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S15" s="472">
        <f>C15+'T7ACC_UPY_Utlsn '!C14</f>
        <v>0</v>
      </c>
      <c r="T15" s="472">
        <f>D15+'T7ACC_UPY_Utlsn '!D14</f>
        <v>0</v>
      </c>
      <c r="U15" s="472">
        <f>E15+'T7ACC_UPY_Utlsn '!E14</f>
        <v>0</v>
      </c>
      <c r="V15" s="472">
        <f>L15+'T7ACC_UPY_Utlsn '!L14</f>
        <v>0</v>
      </c>
      <c r="W15" s="472">
        <f>M15+'T7ACC_UPY_Utlsn '!M14</f>
        <v>0</v>
      </c>
      <c r="X15" s="472">
        <f>N15+'T7ACC_UPY_Utlsn '!N14</f>
        <v>0</v>
      </c>
    </row>
    <row r="16" spans="1:24" x14ac:dyDescent="0.2">
      <c r="A16" s="18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S16" s="472">
        <f>C16+'T7ACC_UPY_Utlsn '!C15</f>
        <v>0</v>
      </c>
      <c r="T16" s="472">
        <f>D16+'T7ACC_UPY_Utlsn '!D15</f>
        <v>0</v>
      </c>
      <c r="U16" s="472">
        <f>E16+'T7ACC_UPY_Utlsn '!E15</f>
        <v>0</v>
      </c>
      <c r="V16" s="472">
        <f>L16+'T7ACC_UPY_Utlsn '!L15</f>
        <v>0</v>
      </c>
      <c r="W16" s="472">
        <f>M16+'T7ACC_UPY_Utlsn '!M15</f>
        <v>0</v>
      </c>
      <c r="X16" s="472">
        <f>N16+'T7ACC_UPY_Utlsn '!N15</f>
        <v>0</v>
      </c>
    </row>
    <row r="17" spans="1:24" x14ac:dyDescent="0.2">
      <c r="A17" s="18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S17" s="472">
        <f>C17+'T7ACC_UPY_Utlsn '!C16</f>
        <v>0</v>
      </c>
      <c r="T17" s="472">
        <f>D17+'T7ACC_UPY_Utlsn '!D16</f>
        <v>0</v>
      </c>
      <c r="U17" s="472">
        <f>E17+'T7ACC_UPY_Utlsn '!E16</f>
        <v>0</v>
      </c>
      <c r="V17" s="472">
        <f>L17+'T7ACC_UPY_Utlsn '!L16</f>
        <v>0</v>
      </c>
      <c r="W17" s="472">
        <f>M17+'T7ACC_UPY_Utlsn '!M16</f>
        <v>0</v>
      </c>
      <c r="X17" s="472">
        <f>N17+'T7ACC_UPY_Utlsn '!N16</f>
        <v>0</v>
      </c>
    </row>
    <row r="18" spans="1:24" x14ac:dyDescent="0.2">
      <c r="A18" s="18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S18" s="472">
        <f>C18+'T7ACC_UPY_Utlsn '!C17</f>
        <v>0</v>
      </c>
      <c r="T18" s="472">
        <f>D18+'T7ACC_UPY_Utlsn '!D17</f>
        <v>0</v>
      </c>
      <c r="U18" s="472">
        <f>E18+'T7ACC_UPY_Utlsn '!E17</f>
        <v>0</v>
      </c>
      <c r="V18" s="472">
        <f>L18+'T7ACC_UPY_Utlsn '!L17</f>
        <v>0</v>
      </c>
      <c r="W18" s="472">
        <f>M18+'T7ACC_UPY_Utlsn '!M17</f>
        <v>0</v>
      </c>
      <c r="X18" s="472">
        <f>N18+'T7ACC_UPY_Utlsn '!N17</f>
        <v>0</v>
      </c>
    </row>
    <row r="19" spans="1:24" x14ac:dyDescent="0.2">
      <c r="A19" s="3"/>
      <c r="B19" s="3" t="s">
        <v>19</v>
      </c>
      <c r="C19" s="392">
        <v>186.04</v>
      </c>
      <c r="D19" s="392">
        <v>422.07</v>
      </c>
      <c r="E19" s="392">
        <f>SUM(C19:D19)</f>
        <v>608.11</v>
      </c>
      <c r="F19" s="392">
        <v>0</v>
      </c>
      <c r="G19" s="392">
        <v>0</v>
      </c>
      <c r="H19" s="392">
        <v>0</v>
      </c>
      <c r="I19" s="392">
        <v>218.59</v>
      </c>
      <c r="J19" s="392">
        <v>150</v>
      </c>
      <c r="K19" s="392">
        <f>SUM(I19:J19)</f>
        <v>368.59000000000003</v>
      </c>
      <c r="L19" s="392">
        <v>218.66</v>
      </c>
      <c r="M19" s="392">
        <f>496.1+21</f>
        <v>517.1</v>
      </c>
      <c r="N19" s="392">
        <f>SUM(L19:M19)</f>
        <v>735.76</v>
      </c>
      <c r="O19" s="392">
        <f>F19+I19-L19</f>
        <v>-6.9999999999993179E-2</v>
      </c>
      <c r="P19" s="392">
        <f>G19+J19-M19</f>
        <v>-367.1</v>
      </c>
      <c r="Q19" s="392">
        <f>H19+K19-N19</f>
        <v>-367.16999999999996</v>
      </c>
      <c r="S19" s="472">
        <f>C19+'T7ACC_UPY_Utlsn '!C18</f>
        <v>384.47</v>
      </c>
      <c r="T19" s="472">
        <f>D19+'T7ACC_UPY_Utlsn '!D18</f>
        <v>746.69</v>
      </c>
      <c r="U19" s="472">
        <f>E19+'T7ACC_UPY_Utlsn '!E18</f>
        <v>1131.1599999999999</v>
      </c>
      <c r="V19" s="472">
        <f>L19+'T7ACC_UPY_Utlsn '!L18</f>
        <v>372.94</v>
      </c>
      <c r="W19" s="472">
        <f>M19+'T7ACC_UPY_Utlsn '!M18</f>
        <v>779.49</v>
      </c>
      <c r="X19" s="472">
        <f>N19+'T7ACC_UPY_Utlsn '!N18</f>
        <v>1152.4299999999998</v>
      </c>
    </row>
    <row r="20" spans="1:24" x14ac:dyDescent="0.2">
      <c r="A20" s="12"/>
      <c r="B20" s="31"/>
      <c r="C20" s="31"/>
      <c r="D20" s="3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24" ht="14.25" customHeight="1" x14ac:dyDescent="0.2">
      <c r="A21" s="662" t="s">
        <v>771</v>
      </c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V21" s="16">
        <f>T5_PLAN_vs_PRFM!H12*4.13/100000</f>
        <v>218.6681777</v>
      </c>
      <c r="W21" s="16">
        <f>T5_PLAN_vs_PRFM!H12*'AT-1-Gen_Info '!C47/100000</f>
        <v>496.10673729999996</v>
      </c>
      <c r="X21" s="16">
        <f>V21+W21</f>
        <v>714.77491499999996</v>
      </c>
    </row>
    <row r="22" spans="1:24" ht="15.75" customHeight="1" x14ac:dyDescent="0.2">
      <c r="A22" s="3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V22" s="16">
        <f>'T5A_PLAN_vs_PRFM '!H12*6.18/100000</f>
        <v>154.2879642</v>
      </c>
      <c r="W22" s="16">
        <f>'T5A_PLAN_vs_PRFM '!H12*'AT-1-Gen_Info '!F47/100000</f>
        <v>252.40312589999999</v>
      </c>
      <c r="X22" s="16">
        <f>V22+W22</f>
        <v>406.6910901</v>
      </c>
    </row>
    <row r="23" spans="1:24" ht="15.75" customHeight="1" x14ac:dyDescent="0.2">
      <c r="A23" s="15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P23" s="529" t="s">
        <v>13</v>
      </c>
      <c r="Q23" s="529"/>
    </row>
    <row r="24" spans="1:24" ht="12.75" customHeight="1" x14ac:dyDescent="0.2">
      <c r="A24" s="529" t="s">
        <v>14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</row>
    <row r="25" spans="1:24" ht="12.75" customHeight="1" x14ac:dyDescent="0.2">
      <c r="A25" s="529" t="s">
        <v>20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V25" s="16">
        <v>218.66</v>
      </c>
      <c r="W25" s="16">
        <v>517.1</v>
      </c>
      <c r="X25" s="16">
        <v>735.76</v>
      </c>
    </row>
    <row r="26" spans="1:24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O26" s="502" t="s">
        <v>88</v>
      </c>
      <c r="P26" s="502"/>
      <c r="Q26" s="502"/>
      <c r="R26" s="502"/>
      <c r="V26" s="16">
        <v>154.28</v>
      </c>
      <c r="W26" s="16">
        <v>262.39</v>
      </c>
      <c r="X26" s="16">
        <v>416.66999999999996</v>
      </c>
    </row>
  </sheetData>
  <mergeCells count="20">
    <mergeCell ref="I11:K11"/>
    <mergeCell ref="A9:B9"/>
    <mergeCell ref="O26:R26"/>
    <mergeCell ref="O11:Q11"/>
    <mergeCell ref="L11:N11"/>
    <mergeCell ref="A24:Q24"/>
    <mergeCell ref="P23:Q23"/>
    <mergeCell ref="C11:E11"/>
    <mergeCell ref="F11:H11"/>
    <mergeCell ref="A21:Q21"/>
    <mergeCell ref="S13:U13"/>
    <mergeCell ref="V13:X13"/>
    <mergeCell ref="P1:Q1"/>
    <mergeCell ref="A2:Q2"/>
    <mergeCell ref="A3:Q3"/>
    <mergeCell ref="A25:Q25"/>
    <mergeCell ref="N10:Q10"/>
    <mergeCell ref="A6:Q6"/>
    <mergeCell ref="A11:A12"/>
    <mergeCell ref="B11:B1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zoomScaleSheetLayoutView="90" workbookViewId="0">
      <selection activeCell="L13" sqref="L13:N13"/>
    </sheetView>
  </sheetViews>
  <sheetFormatPr defaultRowHeight="12.75" x14ac:dyDescent="0.2"/>
  <cols>
    <col min="1" max="1" width="7.42578125" style="16" customWidth="1"/>
    <col min="2" max="2" width="17.140625" style="16" customWidth="1"/>
    <col min="3" max="3" width="8.7109375" style="16" customWidth="1"/>
    <col min="4" max="4" width="8.140625" style="16" customWidth="1"/>
    <col min="5" max="5" width="10" style="16" customWidth="1"/>
    <col min="6" max="7" width="7.28515625" style="16" customWidth="1"/>
    <col min="8" max="8" width="8.140625" style="16" customWidth="1"/>
    <col min="9" max="9" width="9.28515625" style="16" customWidth="1"/>
    <col min="10" max="10" width="10" style="16" customWidth="1"/>
    <col min="11" max="11" width="8.42578125" style="16" customWidth="1"/>
    <col min="12" max="12" width="8.7109375" style="16" customWidth="1"/>
    <col min="13" max="13" width="7.85546875" style="16" customWidth="1"/>
    <col min="14" max="14" width="7.140625" style="16" customWidth="1"/>
    <col min="15" max="15" width="13.7109375" style="16" customWidth="1"/>
    <col min="16" max="16" width="11.85546875" style="16" customWidth="1"/>
    <col min="17" max="17" width="9.7109375" style="16" customWidth="1"/>
    <col min="18" max="16384" width="9.140625" style="16"/>
  </cols>
  <sheetData>
    <row r="1" spans="1:21" customFormat="1" ht="15" x14ac:dyDescent="0.2">
      <c r="H1" s="36"/>
      <c r="I1" s="36"/>
      <c r="J1" s="36"/>
      <c r="K1" s="36"/>
      <c r="L1" s="36"/>
      <c r="M1" s="36"/>
      <c r="N1" s="36"/>
      <c r="O1" s="36"/>
      <c r="P1" s="583" t="s">
        <v>97</v>
      </c>
      <c r="Q1" s="583"/>
      <c r="R1" s="584"/>
      <c r="S1" s="16"/>
      <c r="T1" s="43"/>
      <c r="U1" s="43"/>
    </row>
    <row r="2" spans="1:21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4"/>
      <c r="S2" s="45"/>
      <c r="T2" s="45"/>
      <c r="U2" s="45"/>
    </row>
    <row r="3" spans="1:21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84"/>
      <c r="S3" s="44"/>
      <c r="T3" s="44"/>
      <c r="U3" s="44"/>
    </row>
    <row r="4" spans="1:21" customFormat="1" ht="10.5" customHeight="1" x14ac:dyDescent="0.2">
      <c r="R4" s="584"/>
    </row>
    <row r="5" spans="1:21" ht="9" customHeight="1" x14ac:dyDescent="0.2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  <c r="R5" s="584"/>
    </row>
    <row r="6" spans="1:21" ht="18.600000000000001" customHeight="1" x14ac:dyDescent="0.25">
      <c r="B6" s="125"/>
      <c r="C6" s="125"/>
      <c r="D6" s="508" t="s">
        <v>773</v>
      </c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R6" s="584"/>
    </row>
    <row r="7" spans="1:21" ht="5.45" customHeight="1" x14ac:dyDescent="0.2">
      <c r="R7" s="584"/>
    </row>
    <row r="8" spans="1:21" x14ac:dyDescent="0.2">
      <c r="A8" s="502" t="s">
        <v>170</v>
      </c>
      <c r="B8" s="502"/>
      <c r="Q8" s="33" t="s">
        <v>25</v>
      </c>
      <c r="R8" s="584"/>
    </row>
    <row r="9" spans="1:21" ht="15.75" x14ac:dyDescent="0.25">
      <c r="A9" s="14"/>
      <c r="N9" s="636" t="s">
        <v>839</v>
      </c>
      <c r="O9" s="636"/>
      <c r="P9" s="636"/>
      <c r="Q9" s="636"/>
      <c r="R9" s="584"/>
      <c r="S9" s="22"/>
    </row>
    <row r="10" spans="1:21" ht="37.15" customHeight="1" x14ac:dyDescent="0.2">
      <c r="A10" s="581" t="s">
        <v>2</v>
      </c>
      <c r="B10" s="581" t="s">
        <v>3</v>
      </c>
      <c r="C10" s="485" t="s">
        <v>691</v>
      </c>
      <c r="D10" s="485"/>
      <c r="E10" s="485"/>
      <c r="F10" s="485" t="s">
        <v>692</v>
      </c>
      <c r="G10" s="485"/>
      <c r="H10" s="485"/>
      <c r="I10" s="539" t="s">
        <v>392</v>
      </c>
      <c r="J10" s="540"/>
      <c r="K10" s="541"/>
      <c r="L10" s="539" t="s">
        <v>98</v>
      </c>
      <c r="M10" s="540"/>
      <c r="N10" s="541"/>
      <c r="O10" s="659" t="s">
        <v>844</v>
      </c>
      <c r="P10" s="660"/>
      <c r="Q10" s="661"/>
      <c r="R10" s="584"/>
    </row>
    <row r="11" spans="1:21" ht="39.75" customHeight="1" x14ac:dyDescent="0.2">
      <c r="A11" s="582"/>
      <c r="B11" s="582"/>
      <c r="C11" s="5" t="s">
        <v>120</v>
      </c>
      <c r="D11" s="5" t="s">
        <v>768</v>
      </c>
      <c r="E11" s="39" t="s">
        <v>19</v>
      </c>
      <c r="F11" s="5" t="s">
        <v>120</v>
      </c>
      <c r="G11" s="5" t="s">
        <v>769</v>
      </c>
      <c r="H11" s="39" t="s">
        <v>19</v>
      </c>
      <c r="I11" s="5" t="s">
        <v>120</v>
      </c>
      <c r="J11" s="5" t="s">
        <v>769</v>
      </c>
      <c r="K11" s="39" t="s">
        <v>19</v>
      </c>
      <c r="L11" s="5" t="s">
        <v>120</v>
      </c>
      <c r="M11" s="5" t="s">
        <v>769</v>
      </c>
      <c r="N11" s="39" t="s">
        <v>19</v>
      </c>
      <c r="O11" s="5" t="s">
        <v>245</v>
      </c>
      <c r="P11" s="5" t="s">
        <v>770</v>
      </c>
      <c r="Q11" s="5" t="s">
        <v>121</v>
      </c>
    </row>
    <row r="12" spans="1:21" s="71" customFormat="1" x14ac:dyDescent="0.2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21" x14ac:dyDescent="0.2">
      <c r="A13" s="18">
        <v>1</v>
      </c>
      <c r="B13" s="3" t="s">
        <v>898</v>
      </c>
      <c r="C13" s="3">
        <v>198.43</v>
      </c>
      <c r="D13" s="3">
        <v>324.62</v>
      </c>
      <c r="E13" s="3">
        <f>SUM(C13:D13)</f>
        <v>523.04999999999995</v>
      </c>
      <c r="F13" s="3">
        <v>0</v>
      </c>
      <c r="G13" s="3">
        <v>0</v>
      </c>
      <c r="H13" s="3">
        <v>0</v>
      </c>
      <c r="I13" s="3">
        <v>165.86</v>
      </c>
      <c r="J13" s="3">
        <v>100</v>
      </c>
      <c r="K13" s="3">
        <f>SUM(I13:J13)</f>
        <v>265.86</v>
      </c>
      <c r="L13" s="3">
        <v>154.28</v>
      </c>
      <c r="M13" s="3">
        <f>252.39+10</f>
        <v>262.39</v>
      </c>
      <c r="N13" s="3">
        <f>SUM(L13:M13)</f>
        <v>416.66999999999996</v>
      </c>
      <c r="O13" s="3">
        <f>F13+I13-L13</f>
        <v>11.580000000000013</v>
      </c>
      <c r="P13" s="1">
        <f>G13+J13-M13</f>
        <v>-162.38999999999999</v>
      </c>
      <c r="Q13" s="3">
        <f>H13+K13-N13</f>
        <v>-150.80999999999995</v>
      </c>
    </row>
    <row r="14" spans="1:21" x14ac:dyDescent="0.2">
      <c r="A14" s="18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21" x14ac:dyDescent="0.2">
      <c r="A15" s="18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1" x14ac:dyDescent="0.2">
      <c r="A16" s="18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8" x14ac:dyDescent="0.2">
      <c r="A17" s="18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8" x14ac:dyDescent="0.2">
      <c r="A18" s="3"/>
      <c r="B18" s="3" t="s">
        <v>19</v>
      </c>
      <c r="C18" s="3">
        <v>198.43</v>
      </c>
      <c r="D18" s="3">
        <v>324.62</v>
      </c>
      <c r="E18" s="3">
        <f>SUM(C18:D18)</f>
        <v>523.04999999999995</v>
      </c>
      <c r="F18" s="3">
        <v>0</v>
      </c>
      <c r="G18" s="3">
        <v>0</v>
      </c>
      <c r="H18" s="3">
        <v>0</v>
      </c>
      <c r="I18" s="3">
        <v>165.86</v>
      </c>
      <c r="J18" s="3">
        <v>100</v>
      </c>
      <c r="K18" s="3">
        <f>SUM(I18:J18)</f>
        <v>265.86</v>
      </c>
      <c r="L18" s="3">
        <v>154.28</v>
      </c>
      <c r="M18" s="3">
        <f>252.39+10</f>
        <v>262.39</v>
      </c>
      <c r="N18" s="3">
        <f>SUM(L18:M18)</f>
        <v>416.66999999999996</v>
      </c>
      <c r="O18" s="3">
        <f>F18+I18-L18</f>
        <v>11.580000000000013</v>
      </c>
      <c r="P18" s="3">
        <f>G18+J18-M18</f>
        <v>-162.38999999999999</v>
      </c>
      <c r="Q18" s="3">
        <f>H18+K18-N18</f>
        <v>-150.80999999999995</v>
      </c>
    </row>
    <row r="19" spans="1:18" x14ac:dyDescent="0.2">
      <c r="A19" s="12"/>
      <c r="B19" s="31"/>
      <c r="C19" s="31"/>
      <c r="D19" s="3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8" ht="14.25" customHeight="1" x14ac:dyDescent="0.2">
      <c r="A20" s="662" t="s">
        <v>774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2"/>
      <c r="P20" s="662"/>
      <c r="Q20" s="662"/>
    </row>
    <row r="21" spans="1:18" ht="15.75" customHeight="1" x14ac:dyDescent="0.2">
      <c r="A21" s="35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8" ht="15.75" customHeight="1" x14ac:dyDescent="0.2">
      <c r="A22" s="15" t="s">
        <v>12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P22" s="529" t="s">
        <v>13</v>
      </c>
      <c r="Q22" s="529"/>
    </row>
    <row r="23" spans="1:18" ht="12.75" customHeight="1" x14ac:dyDescent="0.2">
      <c r="A23" s="529" t="s">
        <v>14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</row>
    <row r="24" spans="1:18" ht="12.75" customHeight="1" x14ac:dyDescent="0.2">
      <c r="A24" s="529" t="s">
        <v>20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</row>
    <row r="25" spans="1:18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O25" s="509" t="s">
        <v>88</v>
      </c>
      <c r="P25" s="509"/>
      <c r="Q25" s="509"/>
      <c r="R25" s="36"/>
    </row>
  </sheetData>
  <mergeCells count="19">
    <mergeCell ref="P1:Q1"/>
    <mergeCell ref="A2:Q2"/>
    <mergeCell ref="A3:Q3"/>
    <mergeCell ref="N9:Q9"/>
    <mergeCell ref="D6:O6"/>
    <mergeCell ref="A10:A11"/>
    <mergeCell ref="B10:B11"/>
    <mergeCell ref="C10:E10"/>
    <mergeCell ref="F10:H10"/>
    <mergeCell ref="O25:Q25"/>
    <mergeCell ref="R1:R10"/>
    <mergeCell ref="A24:Q24"/>
    <mergeCell ref="I10:K10"/>
    <mergeCell ref="L10:N10"/>
    <mergeCell ref="O10:Q10"/>
    <mergeCell ref="P22:Q22"/>
    <mergeCell ref="A23:Q23"/>
    <mergeCell ref="A8:B8"/>
    <mergeCell ref="A20:Q2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opLeftCell="A3" zoomScale="80" zoomScaleNormal="80" zoomScaleSheetLayoutView="77" workbookViewId="0">
      <selection activeCell="A25" sqref="A25:Q25"/>
    </sheetView>
  </sheetViews>
  <sheetFormatPr defaultRowHeight="12.75" x14ac:dyDescent="0.2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666" t="s">
        <v>69</v>
      </c>
      <c r="R1" s="666"/>
      <c r="S1" s="666"/>
    </row>
    <row r="3" spans="1:22" ht="15" x14ac:dyDescent="0.2">
      <c r="A3" s="589" t="s">
        <v>0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1:22" ht="20.25" x14ac:dyDescent="0.3">
      <c r="A4" s="568" t="s">
        <v>666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44"/>
    </row>
    <row r="5" spans="1:22" ht="15.75" x14ac:dyDescent="0.25">
      <c r="A5" s="667" t="s">
        <v>458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22" x14ac:dyDescent="0.2">
      <c r="A6" s="36"/>
      <c r="B6" s="36"/>
      <c r="C6" s="17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8" spans="1:22" ht="15.75" x14ac:dyDescent="0.25">
      <c r="A8" s="508" t="s">
        <v>242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</row>
    <row r="9" spans="1:22" ht="15.75" x14ac:dyDescent="0.25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668" t="s">
        <v>235</v>
      </c>
      <c r="Q9" s="668"/>
      <c r="R9" s="668"/>
      <c r="S9" s="668"/>
      <c r="U9" s="40"/>
    </row>
    <row r="10" spans="1:22" x14ac:dyDescent="0.2">
      <c r="P10" s="636" t="s">
        <v>839</v>
      </c>
      <c r="Q10" s="636"/>
      <c r="R10" s="636"/>
      <c r="S10" s="636"/>
    </row>
    <row r="11" spans="1:22" ht="28.5" customHeight="1" x14ac:dyDescent="0.2">
      <c r="A11" s="663" t="s">
        <v>26</v>
      </c>
      <c r="B11" s="581" t="s">
        <v>213</v>
      </c>
      <c r="C11" s="581" t="s">
        <v>391</v>
      </c>
      <c r="D11" s="581" t="s">
        <v>501</v>
      </c>
      <c r="E11" s="510" t="s">
        <v>693</v>
      </c>
      <c r="F11" s="510"/>
      <c r="G11" s="510"/>
      <c r="H11" s="482" t="s">
        <v>692</v>
      </c>
      <c r="I11" s="483"/>
      <c r="J11" s="484"/>
      <c r="K11" s="539" t="s">
        <v>393</v>
      </c>
      <c r="L11" s="540"/>
      <c r="M11" s="541"/>
      <c r="N11" s="603" t="s">
        <v>163</v>
      </c>
      <c r="O11" s="665"/>
      <c r="P11" s="601"/>
      <c r="Q11" s="485" t="s">
        <v>845</v>
      </c>
      <c r="R11" s="485"/>
      <c r="S11" s="485"/>
      <c r="T11" s="581" t="s">
        <v>264</v>
      </c>
      <c r="U11" s="581" t="s">
        <v>447</v>
      </c>
      <c r="V11" s="581" t="s">
        <v>394</v>
      </c>
    </row>
    <row r="12" spans="1:22" ht="65.25" customHeight="1" x14ac:dyDescent="0.2">
      <c r="A12" s="664"/>
      <c r="B12" s="582"/>
      <c r="C12" s="582"/>
      <c r="D12" s="582"/>
      <c r="E12" s="5" t="s">
        <v>186</v>
      </c>
      <c r="F12" s="5" t="s">
        <v>214</v>
      </c>
      <c r="G12" s="5" t="s">
        <v>19</v>
      </c>
      <c r="H12" s="5" t="s">
        <v>186</v>
      </c>
      <c r="I12" s="5" t="s">
        <v>214</v>
      </c>
      <c r="J12" s="5" t="s">
        <v>19</v>
      </c>
      <c r="K12" s="5" t="s">
        <v>186</v>
      </c>
      <c r="L12" s="5" t="s">
        <v>214</v>
      </c>
      <c r="M12" s="5" t="s">
        <v>19</v>
      </c>
      <c r="N12" s="5" t="s">
        <v>186</v>
      </c>
      <c r="O12" s="5" t="s">
        <v>214</v>
      </c>
      <c r="P12" s="5" t="s">
        <v>19</v>
      </c>
      <c r="Q12" s="5" t="s">
        <v>246</v>
      </c>
      <c r="R12" s="5" t="s">
        <v>226</v>
      </c>
      <c r="S12" s="5" t="s">
        <v>227</v>
      </c>
      <c r="T12" s="582"/>
      <c r="U12" s="582"/>
      <c r="V12" s="582"/>
    </row>
    <row r="13" spans="1:22" x14ac:dyDescent="0.2">
      <c r="A13" s="175">
        <v>1</v>
      </c>
      <c r="B13" s="117">
        <v>2</v>
      </c>
      <c r="C13" s="8">
        <v>3</v>
      </c>
      <c r="D13" s="117">
        <v>4</v>
      </c>
      <c r="E13" s="117">
        <v>5</v>
      </c>
      <c r="F13" s="8">
        <v>6</v>
      </c>
      <c r="G13" s="117">
        <v>7</v>
      </c>
      <c r="H13" s="117">
        <v>8</v>
      </c>
      <c r="I13" s="8">
        <v>9</v>
      </c>
      <c r="J13" s="117">
        <v>10</v>
      </c>
      <c r="K13" s="117">
        <v>11</v>
      </c>
      <c r="L13" s="8">
        <v>12</v>
      </c>
      <c r="M13" s="117">
        <v>13</v>
      </c>
      <c r="N13" s="117">
        <v>14</v>
      </c>
      <c r="O13" s="8">
        <v>15</v>
      </c>
      <c r="P13" s="117">
        <v>16</v>
      </c>
      <c r="Q13" s="117">
        <v>17</v>
      </c>
      <c r="R13" s="8">
        <v>18</v>
      </c>
      <c r="S13" s="117">
        <v>19</v>
      </c>
      <c r="T13" s="117">
        <v>20</v>
      </c>
      <c r="U13" s="8">
        <v>21</v>
      </c>
      <c r="V13" s="117">
        <v>22</v>
      </c>
    </row>
    <row r="14" spans="1:22" x14ac:dyDescent="0.2">
      <c r="A14" s="18">
        <v>1</v>
      </c>
      <c r="B14" s="5" t="s">
        <v>900</v>
      </c>
      <c r="C14" s="3">
        <v>625</v>
      </c>
      <c r="D14" s="3">
        <v>625</v>
      </c>
      <c r="E14" s="392">
        <v>62.5</v>
      </c>
      <c r="F14" s="392">
        <v>125</v>
      </c>
      <c r="G14" s="392">
        <f>SUM(E14:F14)</f>
        <v>187.5</v>
      </c>
      <c r="H14" s="392">
        <v>0</v>
      </c>
      <c r="I14" s="392">
        <v>0</v>
      </c>
      <c r="J14" s="392">
        <v>0</v>
      </c>
      <c r="K14" s="392">
        <v>51.75</v>
      </c>
      <c r="L14" s="392">
        <v>125</v>
      </c>
      <c r="M14" s="392">
        <f>SUM(K14:L14)</f>
        <v>176.75</v>
      </c>
      <c r="N14" s="392">
        <v>62.01</v>
      </c>
      <c r="O14" s="392">
        <v>135.24</v>
      </c>
      <c r="P14" s="392">
        <f>SUM(N14:O14)</f>
        <v>197.25</v>
      </c>
      <c r="Q14" s="392">
        <f>H14+K14-N14</f>
        <v>-10.259999999999998</v>
      </c>
      <c r="R14" s="392">
        <f>I14+L14-O14</f>
        <v>-10.240000000000009</v>
      </c>
      <c r="S14" s="392">
        <f>J14+M14-P14</f>
        <v>-20.5</v>
      </c>
      <c r="T14" s="392" t="s">
        <v>904</v>
      </c>
      <c r="U14" s="392">
        <v>625</v>
      </c>
      <c r="V14" s="392">
        <v>625</v>
      </c>
    </row>
    <row r="15" spans="1:22" x14ac:dyDescent="0.2">
      <c r="A15" s="18">
        <v>2</v>
      </c>
      <c r="B15" s="17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3.5" customHeight="1" x14ac:dyDescent="0.2">
      <c r="A16" s="18">
        <v>3</v>
      </c>
      <c r="B16" s="17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18">
        <v>4</v>
      </c>
      <c r="B17" s="17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">
      <c r="A18" s="18" t="s">
        <v>7</v>
      </c>
      <c r="B18" s="17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">
      <c r="A19" s="30" t="s">
        <v>19</v>
      </c>
      <c r="B19" s="5" t="s">
        <v>900</v>
      </c>
      <c r="C19" s="3">
        <v>625</v>
      </c>
      <c r="D19" s="3">
        <v>625</v>
      </c>
      <c r="E19" s="392">
        <v>62.5</v>
      </c>
      <c r="F19" s="392">
        <v>125</v>
      </c>
      <c r="G19" s="392">
        <f>SUM(E19:F19)</f>
        <v>187.5</v>
      </c>
      <c r="H19" s="392">
        <v>0</v>
      </c>
      <c r="I19" s="392">
        <v>0</v>
      </c>
      <c r="J19" s="392">
        <v>0</v>
      </c>
      <c r="K19" s="392">
        <v>51.75</v>
      </c>
      <c r="L19" s="392">
        <v>125</v>
      </c>
      <c r="M19" s="392">
        <f>SUM(K19:L19)</f>
        <v>176.75</v>
      </c>
      <c r="N19" s="392">
        <v>62.01</v>
      </c>
      <c r="O19" s="392">
        <v>135.24</v>
      </c>
      <c r="P19" s="392">
        <f>SUM(N19:O19)</f>
        <v>197.25</v>
      </c>
      <c r="Q19" s="392">
        <f>H19+K19-N19</f>
        <v>-10.259999999999998</v>
      </c>
      <c r="R19" s="392">
        <f>I19+L19-O19</f>
        <v>-10.240000000000009</v>
      </c>
      <c r="S19" s="392">
        <f>J19+M19-P19</f>
        <v>-20.5</v>
      </c>
      <c r="T19" s="392" t="s">
        <v>904</v>
      </c>
      <c r="U19" s="392">
        <v>625</v>
      </c>
      <c r="V19" s="392">
        <v>625</v>
      </c>
    </row>
    <row r="21" spans="1:22" x14ac:dyDescent="0.2">
      <c r="A21" s="15" t="s">
        <v>905</v>
      </c>
      <c r="B21" s="502" t="s">
        <v>906</v>
      </c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</row>
    <row r="23" spans="1:22" x14ac:dyDescent="0.2">
      <c r="G23" s="473">
        <f>'AT-8A_Hon_CCH_UPry'!G16</f>
        <v>111.08</v>
      </c>
    </row>
    <row r="24" spans="1:22" x14ac:dyDescent="0.2">
      <c r="A24" s="15" t="s">
        <v>12</v>
      </c>
      <c r="B24" s="15"/>
      <c r="C24" s="15"/>
      <c r="D24" s="15"/>
      <c r="E24" s="15"/>
      <c r="F24" s="15"/>
      <c r="G24" s="474">
        <f>G19+G23</f>
        <v>298.58</v>
      </c>
      <c r="H24" s="15"/>
      <c r="I24" s="15"/>
      <c r="J24" s="15"/>
      <c r="K24" s="15"/>
      <c r="L24" s="15"/>
      <c r="M24" s="15"/>
      <c r="N24" s="16"/>
      <c r="O24" s="16"/>
      <c r="P24" s="529" t="s">
        <v>13</v>
      </c>
      <c r="Q24" s="529"/>
      <c r="U24" s="15"/>
    </row>
    <row r="25" spans="1:22" x14ac:dyDescent="0.2">
      <c r="A25" s="529" t="s">
        <v>14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</row>
    <row r="26" spans="1:22" x14ac:dyDescent="0.2">
      <c r="A26" s="529" t="s">
        <v>20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</row>
    <row r="27" spans="1:22" x14ac:dyDescent="0.2">
      <c r="O27" s="509" t="s">
        <v>88</v>
      </c>
      <c r="P27" s="509"/>
      <c r="Q27" s="509"/>
    </row>
  </sheetData>
  <mergeCells count="24">
    <mergeCell ref="Q1:S1"/>
    <mergeCell ref="A3:Q3"/>
    <mergeCell ref="A5:Q5"/>
    <mergeCell ref="A8:S8"/>
    <mergeCell ref="P9:S9"/>
    <mergeCell ref="C11:C12"/>
    <mergeCell ref="P10:S10"/>
    <mergeCell ref="Q11:S11"/>
    <mergeCell ref="D11:D12"/>
    <mergeCell ref="E11:G11"/>
    <mergeCell ref="A4:P4"/>
    <mergeCell ref="V11:V12"/>
    <mergeCell ref="U11:U12"/>
    <mergeCell ref="B21:V21"/>
    <mergeCell ref="T11:T12"/>
    <mergeCell ref="B11:B12"/>
    <mergeCell ref="N11:P11"/>
    <mergeCell ref="K11:M11"/>
    <mergeCell ref="O27:Q27"/>
    <mergeCell ref="P24:Q24"/>
    <mergeCell ref="A25:Q25"/>
    <mergeCell ref="A26:Q26"/>
    <mergeCell ref="H11:J11"/>
    <mergeCell ref="A11:A12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="80" zoomScaleNormal="80" zoomScaleSheetLayoutView="70" workbookViewId="0">
      <selection activeCell="P28" sqref="P28"/>
    </sheetView>
  </sheetViews>
  <sheetFormatPr defaultRowHeight="12.75" x14ac:dyDescent="0.2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666" t="s">
        <v>215</v>
      </c>
      <c r="R1" s="666"/>
      <c r="S1" s="666"/>
    </row>
    <row r="3" spans="1:22" ht="15" x14ac:dyDescent="0.2">
      <c r="A3" s="589" t="s">
        <v>0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1:22" ht="20.25" x14ac:dyDescent="0.3">
      <c r="A4" s="568" t="s">
        <v>666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44"/>
    </row>
    <row r="5" spans="1:22" ht="15.75" x14ac:dyDescent="0.25">
      <c r="A5" s="667" t="s">
        <v>219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</row>
    <row r="6" spans="1:22" x14ac:dyDescent="0.2">
      <c r="A6" s="36"/>
      <c r="B6" s="36"/>
      <c r="C6" s="17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7" spans="1:22" ht="15.75" x14ac:dyDescent="0.25">
      <c r="A7" s="508" t="s">
        <v>459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</row>
    <row r="8" spans="1:22" ht="15.75" x14ac:dyDescent="0.25">
      <c r="A8" s="4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668" t="s">
        <v>235</v>
      </c>
      <c r="Q8" s="668"/>
      <c r="R8" s="668"/>
      <c r="S8" s="668"/>
      <c r="U8" s="40"/>
    </row>
    <row r="9" spans="1:22" x14ac:dyDescent="0.2">
      <c r="P9" s="636" t="s">
        <v>839</v>
      </c>
      <c r="Q9" s="636"/>
      <c r="R9" s="636"/>
      <c r="S9" s="636"/>
    </row>
    <row r="10" spans="1:22" ht="28.5" customHeight="1" x14ac:dyDescent="0.2">
      <c r="A10" s="663" t="s">
        <v>26</v>
      </c>
      <c r="B10" s="581" t="s">
        <v>213</v>
      </c>
      <c r="C10" s="581" t="s">
        <v>391</v>
      </c>
      <c r="D10" s="581" t="s">
        <v>502</v>
      </c>
      <c r="E10" s="510" t="s">
        <v>693</v>
      </c>
      <c r="F10" s="510"/>
      <c r="G10" s="510"/>
      <c r="H10" s="482" t="s">
        <v>692</v>
      </c>
      <c r="I10" s="483"/>
      <c r="J10" s="484"/>
      <c r="K10" s="539" t="s">
        <v>393</v>
      </c>
      <c r="L10" s="540"/>
      <c r="M10" s="541"/>
      <c r="N10" s="603" t="s">
        <v>163</v>
      </c>
      <c r="O10" s="665"/>
      <c r="P10" s="601"/>
      <c r="Q10" s="485" t="s">
        <v>845</v>
      </c>
      <c r="R10" s="485"/>
      <c r="S10" s="485"/>
      <c r="T10" s="581" t="s">
        <v>264</v>
      </c>
      <c r="U10" s="669" t="s">
        <v>447</v>
      </c>
      <c r="V10" s="581" t="s">
        <v>394</v>
      </c>
    </row>
    <row r="11" spans="1:22" ht="69" customHeight="1" x14ac:dyDescent="0.2">
      <c r="A11" s="664"/>
      <c r="B11" s="582"/>
      <c r="C11" s="582"/>
      <c r="D11" s="582"/>
      <c r="E11" s="5" t="s">
        <v>186</v>
      </c>
      <c r="F11" s="5" t="s">
        <v>214</v>
      </c>
      <c r="G11" s="5" t="s">
        <v>19</v>
      </c>
      <c r="H11" s="5" t="s">
        <v>186</v>
      </c>
      <c r="I11" s="5" t="s">
        <v>214</v>
      </c>
      <c r="J11" s="5" t="s">
        <v>19</v>
      </c>
      <c r="K11" s="5" t="s">
        <v>186</v>
      </c>
      <c r="L11" s="5" t="s">
        <v>214</v>
      </c>
      <c r="M11" s="5" t="s">
        <v>19</v>
      </c>
      <c r="N11" s="5" t="s">
        <v>186</v>
      </c>
      <c r="O11" s="5" t="s">
        <v>214</v>
      </c>
      <c r="P11" s="5" t="s">
        <v>19</v>
      </c>
      <c r="Q11" s="5" t="s">
        <v>246</v>
      </c>
      <c r="R11" s="5" t="s">
        <v>226</v>
      </c>
      <c r="S11" s="5" t="s">
        <v>227</v>
      </c>
      <c r="T11" s="582"/>
      <c r="U11" s="670"/>
      <c r="V11" s="582"/>
    </row>
    <row r="12" spans="1:22" x14ac:dyDescent="0.2">
      <c r="A12" s="175">
        <v>1</v>
      </c>
      <c r="B12" s="117">
        <v>2</v>
      </c>
      <c r="C12" s="8">
        <v>3</v>
      </c>
      <c r="D12" s="175">
        <v>4</v>
      </c>
      <c r="E12" s="117">
        <v>5</v>
      </c>
      <c r="F12" s="8">
        <v>6</v>
      </c>
      <c r="G12" s="175">
        <v>7</v>
      </c>
      <c r="H12" s="117">
        <v>8</v>
      </c>
      <c r="I12" s="8">
        <v>9</v>
      </c>
      <c r="J12" s="175">
        <v>10</v>
      </c>
      <c r="K12" s="117">
        <v>11</v>
      </c>
      <c r="L12" s="8">
        <v>12</v>
      </c>
      <c r="M12" s="175">
        <v>13</v>
      </c>
      <c r="N12" s="117">
        <v>14</v>
      </c>
      <c r="O12" s="8">
        <v>15</v>
      </c>
      <c r="P12" s="175">
        <v>16</v>
      </c>
      <c r="Q12" s="117">
        <v>17</v>
      </c>
      <c r="R12" s="8">
        <v>18</v>
      </c>
      <c r="S12" s="175">
        <v>19</v>
      </c>
      <c r="T12" s="117">
        <v>20</v>
      </c>
      <c r="U12" s="175">
        <v>21</v>
      </c>
      <c r="V12" s="117">
        <v>22</v>
      </c>
    </row>
    <row r="13" spans="1:22" s="15" customFormat="1" x14ac:dyDescent="0.2">
      <c r="A13" s="3">
        <v>1</v>
      </c>
      <c r="B13" s="403" t="s">
        <v>898</v>
      </c>
      <c r="C13" s="392">
        <v>300</v>
      </c>
      <c r="D13" s="392">
        <v>300</v>
      </c>
      <c r="E13" s="392">
        <v>30</v>
      </c>
      <c r="F13" s="392">
        <v>81.08</v>
      </c>
      <c r="G13" s="392">
        <f>SUM(E13:F13)</f>
        <v>111.08</v>
      </c>
      <c r="H13" s="392">
        <v>0</v>
      </c>
      <c r="I13" s="392">
        <v>0</v>
      </c>
      <c r="J13" s="392">
        <v>0</v>
      </c>
      <c r="K13" s="392">
        <v>40.75</v>
      </c>
      <c r="L13" s="392">
        <v>125</v>
      </c>
      <c r="M13" s="392">
        <f>SUM(K13:L13)</f>
        <v>165.75</v>
      </c>
      <c r="N13" s="392">
        <v>29.56</v>
      </c>
      <c r="O13" s="392">
        <v>46.29</v>
      </c>
      <c r="P13" s="392">
        <f>SUM(N13:O13)</f>
        <v>75.849999999999994</v>
      </c>
      <c r="Q13" s="392">
        <f>H13+K13-N13</f>
        <v>11.190000000000001</v>
      </c>
      <c r="R13" s="392">
        <f>I13+L13-O13</f>
        <v>78.710000000000008</v>
      </c>
      <c r="S13" s="392">
        <f>M13+J13-P13</f>
        <v>89.9</v>
      </c>
      <c r="T13" s="392" t="s">
        <v>904</v>
      </c>
      <c r="U13" s="392">
        <v>300</v>
      </c>
      <c r="V13" s="392">
        <v>300</v>
      </c>
    </row>
    <row r="14" spans="1:22" x14ac:dyDescent="0.2">
      <c r="A14" s="18">
        <v>2</v>
      </c>
      <c r="B14" s="17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6.5" customHeight="1" x14ac:dyDescent="0.2">
      <c r="A15" s="18">
        <v>3</v>
      </c>
      <c r="B15" s="17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">
      <c r="A16" s="30" t="s">
        <v>19</v>
      </c>
      <c r="B16" s="403" t="s">
        <v>898</v>
      </c>
      <c r="C16" s="392">
        <v>300</v>
      </c>
      <c r="D16" s="392">
        <v>300</v>
      </c>
      <c r="E16" s="392">
        <v>30</v>
      </c>
      <c r="F16" s="392">
        <v>81.08</v>
      </c>
      <c r="G16" s="392">
        <f>SUM(E16:F16)</f>
        <v>111.08</v>
      </c>
      <c r="H16" s="392">
        <v>0</v>
      </c>
      <c r="I16" s="392">
        <v>0</v>
      </c>
      <c r="J16" s="392">
        <v>0</v>
      </c>
      <c r="K16" s="392">
        <v>40.75</v>
      </c>
      <c r="L16" s="392">
        <v>125</v>
      </c>
      <c r="M16" s="392">
        <f>SUM(K16:L16)</f>
        <v>165.75</v>
      </c>
      <c r="N16" s="392">
        <v>29.56</v>
      </c>
      <c r="O16" s="392">
        <v>46.29</v>
      </c>
      <c r="P16" s="392">
        <f>SUM(N16:O16)</f>
        <v>75.849999999999994</v>
      </c>
      <c r="Q16" s="392">
        <f>H16+K16-N16</f>
        <v>11.190000000000001</v>
      </c>
      <c r="R16" s="392">
        <f>I16+L16-O16</f>
        <v>78.710000000000008</v>
      </c>
      <c r="S16" s="392">
        <f>M16+J16-P16</f>
        <v>89.9</v>
      </c>
      <c r="T16" s="392" t="s">
        <v>904</v>
      </c>
      <c r="U16" s="392">
        <v>300</v>
      </c>
      <c r="V16" s="392">
        <v>300</v>
      </c>
    </row>
    <row r="21" spans="1:21" x14ac:dyDescent="0.2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529" t="s">
        <v>13</v>
      </c>
      <c r="Q21" s="529"/>
      <c r="U21" s="15"/>
    </row>
    <row r="22" spans="1:21" x14ac:dyDescent="0.2">
      <c r="A22" s="529" t="s">
        <v>14</v>
      </c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</row>
    <row r="23" spans="1:21" x14ac:dyDescent="0.2">
      <c r="A23" s="529" t="s">
        <v>20</v>
      </c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</row>
    <row r="24" spans="1:21" x14ac:dyDescent="0.2">
      <c r="O24" s="509" t="s">
        <v>88</v>
      </c>
      <c r="P24" s="509"/>
      <c r="Q24" s="509"/>
    </row>
  </sheetData>
  <mergeCells count="23">
    <mergeCell ref="O24:Q24"/>
    <mergeCell ref="U10:U11"/>
    <mergeCell ref="T10:T11"/>
    <mergeCell ref="V10:V11"/>
    <mergeCell ref="P21:Q21"/>
    <mergeCell ref="A22:Q22"/>
    <mergeCell ref="A23:Q23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Q1:S1"/>
    <mergeCell ref="A3:Q3"/>
    <mergeCell ref="A4:P4"/>
    <mergeCell ref="A5:Q5"/>
    <mergeCell ref="A7:S7"/>
    <mergeCell ref="P8:S8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opLeftCell="A3" zoomScaleNormal="100" zoomScaleSheetLayoutView="86" workbookViewId="0">
      <selection activeCell="J20" sqref="J20"/>
    </sheetView>
  </sheetViews>
  <sheetFormatPr defaultRowHeight="12.75" x14ac:dyDescent="0.2"/>
  <cols>
    <col min="1" max="1" width="9.140625" style="16"/>
    <col min="2" max="2" width="17.140625" style="16" customWidth="1"/>
    <col min="3" max="3" width="16.5703125" style="16" customWidth="1"/>
    <col min="4" max="4" width="15.85546875" style="16" customWidth="1"/>
    <col min="5" max="5" width="18.85546875" style="16" customWidth="1"/>
    <col min="6" max="6" width="19" style="16" customWidth="1"/>
    <col min="7" max="7" width="22.5703125" style="16" customWidth="1"/>
    <col min="8" max="8" width="16.7109375" style="16" customWidth="1"/>
    <col min="9" max="9" width="30.140625" style="16" customWidth="1"/>
    <col min="10" max="16384" width="9.140625" style="16"/>
  </cols>
  <sheetData>
    <row r="1" spans="1:22" customFormat="1" ht="15" x14ac:dyDescent="0.2">
      <c r="I1" s="41" t="s">
        <v>70</v>
      </c>
      <c r="J1" s="43"/>
    </row>
    <row r="2" spans="1:22" customFormat="1" ht="15" x14ac:dyDescent="0.2">
      <c r="D2" s="45" t="s">
        <v>0</v>
      </c>
      <c r="E2" s="45"/>
      <c r="F2" s="45"/>
      <c r="G2" s="45"/>
      <c r="H2" s="45"/>
      <c r="I2" s="45"/>
      <c r="J2" s="45"/>
    </row>
    <row r="3" spans="1:22" customFormat="1" ht="20.25" x14ac:dyDescent="0.3">
      <c r="B3" s="179"/>
      <c r="C3" s="507" t="s">
        <v>666</v>
      </c>
      <c r="D3" s="507"/>
      <c r="E3" s="507"/>
      <c r="F3" s="507"/>
      <c r="G3" s="507"/>
      <c r="H3" s="140"/>
      <c r="I3" s="140"/>
      <c r="J3" s="44"/>
    </row>
    <row r="4" spans="1:22" customFormat="1" ht="10.5" customHeight="1" x14ac:dyDescent="0.2"/>
    <row r="5" spans="1:22" ht="30.75" customHeight="1" x14ac:dyDescent="0.2">
      <c r="A5" s="671" t="s">
        <v>694</v>
      </c>
      <c r="B5" s="671"/>
      <c r="C5" s="671"/>
      <c r="D5" s="671"/>
      <c r="E5" s="671"/>
      <c r="F5" s="671"/>
      <c r="G5" s="671"/>
      <c r="H5" s="671"/>
      <c r="I5" s="671"/>
    </row>
    <row r="7" spans="1:22" ht="0.75" customHeight="1" x14ac:dyDescent="0.2"/>
    <row r="8" spans="1:22" x14ac:dyDescent="0.2">
      <c r="A8" s="15" t="s">
        <v>29</v>
      </c>
      <c r="I8" s="33" t="s">
        <v>25</v>
      </c>
    </row>
    <row r="9" spans="1:22" x14ac:dyDescent="0.2">
      <c r="D9" s="579" t="s">
        <v>839</v>
      </c>
      <c r="E9" s="579"/>
      <c r="F9" s="579"/>
      <c r="G9" s="579"/>
      <c r="H9" s="579"/>
      <c r="I9" s="579"/>
      <c r="U9" s="19"/>
      <c r="V9" s="22"/>
    </row>
    <row r="10" spans="1:22" ht="44.25" customHeight="1" x14ac:dyDescent="0.2">
      <c r="A10" s="5" t="s">
        <v>2</v>
      </c>
      <c r="B10" s="5" t="s">
        <v>3</v>
      </c>
      <c r="C10" s="2" t="s">
        <v>693</v>
      </c>
      <c r="D10" s="2" t="s">
        <v>695</v>
      </c>
      <c r="E10" s="2" t="s">
        <v>122</v>
      </c>
      <c r="F10" s="5" t="s">
        <v>238</v>
      </c>
      <c r="G10" s="2" t="s">
        <v>460</v>
      </c>
      <c r="H10" s="2" t="s">
        <v>163</v>
      </c>
      <c r="I10" s="34" t="s">
        <v>846</v>
      </c>
    </row>
    <row r="11" spans="1:22" s="126" customFormat="1" ht="15.75" customHeight="1" x14ac:dyDescent="0.2">
      <c r="A11" s="69">
        <v>1</v>
      </c>
      <c r="B11" s="68">
        <v>2</v>
      </c>
      <c r="C11" s="69">
        <v>3</v>
      </c>
      <c r="D11" s="68">
        <v>4</v>
      </c>
      <c r="E11" s="69">
        <v>5</v>
      </c>
      <c r="F11" s="68">
        <v>6</v>
      </c>
      <c r="G11" s="69">
        <v>7</v>
      </c>
      <c r="H11" s="68">
        <v>8</v>
      </c>
      <c r="I11" s="69">
        <v>9</v>
      </c>
    </row>
    <row r="12" spans="1:22" ht="18" customHeight="1" x14ac:dyDescent="0.2">
      <c r="A12" s="18">
        <v>1</v>
      </c>
      <c r="B12" s="3" t="s">
        <v>898</v>
      </c>
      <c r="C12" s="392">
        <v>6.99</v>
      </c>
      <c r="D12" s="392">
        <v>0</v>
      </c>
      <c r="E12" s="392">
        <v>7</v>
      </c>
      <c r="F12" s="392">
        <v>0</v>
      </c>
      <c r="G12" s="392">
        <v>750</v>
      </c>
      <c r="H12" s="392">
        <v>6.02</v>
      </c>
      <c r="I12" s="392">
        <f>D12+E12+F12-H12</f>
        <v>0.98000000000000043</v>
      </c>
    </row>
    <row r="13" spans="1:22" ht="74.25" hidden="1" customHeight="1" x14ac:dyDescent="0.2">
      <c r="A13" s="18">
        <v>2</v>
      </c>
      <c r="B13" s="19"/>
      <c r="C13" s="19"/>
      <c r="D13" s="19"/>
      <c r="E13" s="19"/>
      <c r="F13" s="19"/>
      <c r="G13" s="19"/>
      <c r="H13" s="19"/>
      <c r="I13" s="19"/>
    </row>
    <row r="14" spans="1:22" ht="12" customHeight="1" x14ac:dyDescent="0.2">
      <c r="A14" s="18">
        <v>2</v>
      </c>
      <c r="B14" s="19"/>
      <c r="C14" s="19"/>
      <c r="D14" s="19"/>
      <c r="E14" s="19"/>
      <c r="F14" s="19"/>
      <c r="G14" s="19"/>
      <c r="H14" s="19"/>
      <c r="I14" s="19"/>
    </row>
    <row r="15" spans="1:22" x14ac:dyDescent="0.2">
      <c r="A15" s="18">
        <v>3</v>
      </c>
      <c r="B15" s="19"/>
      <c r="C15" s="19"/>
      <c r="D15" s="19"/>
      <c r="E15" s="19"/>
      <c r="F15" s="19"/>
      <c r="G15" s="19"/>
      <c r="H15" s="19"/>
      <c r="I15" s="19"/>
    </row>
    <row r="16" spans="1:22" ht="15.75" customHeight="1" x14ac:dyDescent="0.2">
      <c r="A16" s="18">
        <v>4</v>
      </c>
      <c r="B16" s="19"/>
      <c r="C16" s="19"/>
      <c r="D16" s="19"/>
      <c r="E16" s="19"/>
      <c r="F16" s="19"/>
      <c r="G16" s="19"/>
      <c r="H16" s="19"/>
      <c r="I16" s="19"/>
    </row>
    <row r="17" spans="1:12" x14ac:dyDescent="0.2">
      <c r="A17" s="20" t="s">
        <v>7</v>
      </c>
      <c r="B17" s="3" t="s">
        <v>898</v>
      </c>
      <c r="C17" s="392">
        <v>6.99</v>
      </c>
      <c r="D17" s="392">
        <v>0</v>
      </c>
      <c r="E17" s="392">
        <v>7</v>
      </c>
      <c r="F17" s="392">
        <v>0</v>
      </c>
      <c r="G17" s="392">
        <v>750</v>
      </c>
      <c r="H17" s="392">
        <v>6.02</v>
      </c>
      <c r="I17" s="392">
        <f>D17+E17+F17-H17</f>
        <v>0.98000000000000043</v>
      </c>
    </row>
    <row r="19" spans="1:12" x14ac:dyDescent="0.2">
      <c r="E19" s="31"/>
      <c r="F19" s="31"/>
      <c r="G19" s="31"/>
      <c r="H19" s="22"/>
      <c r="I19" s="22"/>
    </row>
    <row r="20" spans="1:12" x14ac:dyDescent="0.2">
      <c r="E20" s="12"/>
      <c r="F20" s="12"/>
      <c r="G20" s="12"/>
      <c r="H20" s="31"/>
      <c r="I20" s="22"/>
    </row>
    <row r="21" spans="1:12" x14ac:dyDescent="0.2">
      <c r="A21" s="36" t="s">
        <v>12</v>
      </c>
      <c r="E21" s="36"/>
      <c r="F21" s="36"/>
      <c r="G21" s="36"/>
      <c r="I21" s="527" t="s">
        <v>13</v>
      </c>
      <c r="J21" s="527"/>
    </row>
    <row r="22" spans="1:12" x14ac:dyDescent="0.2">
      <c r="E22" s="529" t="s">
        <v>14</v>
      </c>
      <c r="F22" s="529"/>
      <c r="G22" s="529"/>
      <c r="H22" s="529"/>
      <c r="I22" s="529"/>
    </row>
    <row r="23" spans="1:12" x14ac:dyDescent="0.2">
      <c r="E23" s="529" t="s">
        <v>20</v>
      </c>
      <c r="F23" s="529"/>
      <c r="G23" s="529"/>
      <c r="H23" s="529"/>
      <c r="I23" s="529"/>
    </row>
    <row r="24" spans="1:12" x14ac:dyDescent="0.2">
      <c r="I24" s="502" t="s">
        <v>88</v>
      </c>
      <c r="J24" s="502"/>
      <c r="K24" s="502"/>
      <c r="L24" s="502"/>
    </row>
  </sheetData>
  <mergeCells count="7">
    <mergeCell ref="C3:G3"/>
    <mergeCell ref="I24:L24"/>
    <mergeCell ref="D9:I9"/>
    <mergeCell ref="E22:I22"/>
    <mergeCell ref="E23:I23"/>
    <mergeCell ref="A5:I5"/>
    <mergeCell ref="I21:J2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1" zoomScaleNormal="100" zoomScaleSheetLayoutView="81" workbookViewId="0">
      <selection activeCell="H17" sqref="H17:H24"/>
    </sheetView>
  </sheetViews>
  <sheetFormatPr defaultRowHeight="12.75" x14ac:dyDescent="0.2"/>
  <cols>
    <col min="1" max="1" width="4.42578125" style="16" customWidth="1"/>
    <col min="2" max="2" width="37.28515625" style="16" customWidth="1"/>
    <col min="3" max="3" width="12.28515625" style="16" customWidth="1"/>
    <col min="4" max="5" width="15.140625" style="16" customWidth="1"/>
    <col min="6" max="6" width="15.85546875" style="16" customWidth="1"/>
    <col min="7" max="7" width="12.5703125" style="16" customWidth="1"/>
    <col min="8" max="8" width="23.7109375" style="16" customWidth="1"/>
    <col min="9" max="16384" width="9.140625" style="16"/>
  </cols>
  <sheetData>
    <row r="1" spans="1:20" customFormat="1" ht="15" x14ac:dyDescent="0.2">
      <c r="D1" s="36"/>
      <c r="E1" s="36"/>
      <c r="F1" s="36"/>
      <c r="G1" s="16"/>
      <c r="H1" s="41" t="s">
        <v>71</v>
      </c>
      <c r="I1" s="36"/>
      <c r="J1" s="16"/>
      <c r="L1" s="16"/>
      <c r="M1" s="43"/>
      <c r="N1" s="43"/>
    </row>
    <row r="2" spans="1:20" customFormat="1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45"/>
      <c r="J2" s="45"/>
      <c r="K2" s="45"/>
      <c r="L2" s="45"/>
      <c r="M2" s="45"/>
      <c r="N2" s="45"/>
    </row>
    <row r="3" spans="1:20" customFormat="1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44"/>
      <c r="J3" s="44"/>
      <c r="K3" s="44"/>
      <c r="L3" s="44"/>
      <c r="M3" s="44"/>
      <c r="N3" s="44"/>
    </row>
    <row r="4" spans="1:20" customFormat="1" ht="10.5" customHeight="1" x14ac:dyDescent="0.2"/>
    <row r="5" spans="1:20" ht="19.5" customHeight="1" x14ac:dyDescent="0.25">
      <c r="A5" s="508" t="s">
        <v>696</v>
      </c>
      <c r="B5" s="589"/>
      <c r="C5" s="589"/>
      <c r="D5" s="589"/>
      <c r="E5" s="589"/>
      <c r="F5" s="589"/>
      <c r="G5" s="589"/>
      <c r="H5" s="589"/>
    </row>
    <row r="7" spans="1:20" s="14" customFormat="1" ht="15.75" hidden="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20" s="14" customFormat="1" ht="15.75" x14ac:dyDescent="0.25">
      <c r="A8" s="502" t="s">
        <v>170</v>
      </c>
      <c r="B8" s="502"/>
      <c r="C8" s="16"/>
      <c r="D8" s="16"/>
      <c r="E8" s="16"/>
      <c r="F8" s="16"/>
      <c r="G8" s="16"/>
      <c r="H8" s="33" t="s">
        <v>30</v>
      </c>
      <c r="I8" s="16"/>
    </row>
    <row r="9" spans="1:20" s="14" customFormat="1" ht="15.75" x14ac:dyDescent="0.25">
      <c r="A9" s="15"/>
      <c r="B9" s="16"/>
      <c r="C9" s="16"/>
      <c r="D9" s="111"/>
      <c r="E9" s="111"/>
      <c r="G9" s="111" t="s">
        <v>836</v>
      </c>
      <c r="H9" s="111"/>
      <c r="J9" s="111"/>
      <c r="K9" s="111"/>
      <c r="L9" s="111"/>
      <c r="S9" s="137"/>
      <c r="T9" s="135"/>
    </row>
    <row r="10" spans="1:20" s="37" customFormat="1" ht="55.5" customHeight="1" x14ac:dyDescent="0.2">
      <c r="A10" s="39"/>
      <c r="B10" s="5" t="s">
        <v>31</v>
      </c>
      <c r="C10" s="5" t="s">
        <v>697</v>
      </c>
      <c r="D10" s="5" t="s">
        <v>685</v>
      </c>
      <c r="E10" s="5" t="s">
        <v>237</v>
      </c>
      <c r="F10" s="5" t="s">
        <v>238</v>
      </c>
      <c r="G10" s="5" t="s">
        <v>77</v>
      </c>
      <c r="H10" s="5" t="s">
        <v>847</v>
      </c>
    </row>
    <row r="11" spans="1:20" s="37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30" t="s">
        <v>32</v>
      </c>
      <c r="B12" s="30" t="s">
        <v>33</v>
      </c>
      <c r="C12" s="674">
        <v>15</v>
      </c>
      <c r="D12" s="674">
        <v>0</v>
      </c>
      <c r="E12" s="674">
        <v>15</v>
      </c>
      <c r="F12" s="674">
        <v>0</v>
      </c>
      <c r="G12" s="19"/>
      <c r="H12" s="488"/>
    </row>
    <row r="13" spans="1:20" ht="20.25" customHeight="1" x14ac:dyDescent="0.2">
      <c r="A13" s="19"/>
      <c r="B13" s="19" t="s">
        <v>34</v>
      </c>
      <c r="C13" s="674"/>
      <c r="D13" s="674"/>
      <c r="E13" s="674"/>
      <c r="F13" s="674"/>
      <c r="G13" s="404">
        <v>3</v>
      </c>
      <c r="H13" s="488"/>
    </row>
    <row r="14" spans="1:20" ht="17.25" customHeight="1" x14ac:dyDescent="0.2">
      <c r="A14" s="19"/>
      <c r="B14" s="19" t="s">
        <v>198</v>
      </c>
      <c r="C14" s="674"/>
      <c r="D14" s="674"/>
      <c r="E14" s="674"/>
      <c r="F14" s="674"/>
      <c r="G14" s="404">
        <v>3</v>
      </c>
      <c r="H14" s="488"/>
    </row>
    <row r="15" spans="1:20" s="37" customFormat="1" ht="33.75" customHeight="1" x14ac:dyDescent="0.2">
      <c r="A15" s="38"/>
      <c r="B15" s="38" t="s">
        <v>199</v>
      </c>
      <c r="C15" s="674"/>
      <c r="D15" s="674"/>
      <c r="E15" s="674"/>
      <c r="F15" s="674"/>
      <c r="G15" s="405">
        <v>9</v>
      </c>
      <c r="H15" s="488"/>
    </row>
    <row r="16" spans="1:20" s="37" customFormat="1" x14ac:dyDescent="0.2">
      <c r="A16" s="38"/>
      <c r="B16" s="39" t="s">
        <v>35</v>
      </c>
      <c r="C16" s="405">
        <v>15</v>
      </c>
      <c r="D16" s="405">
        <v>0</v>
      </c>
      <c r="E16" s="405">
        <v>15</v>
      </c>
      <c r="F16" s="405">
        <v>0</v>
      </c>
      <c r="G16" s="405">
        <f>SUM(G13:G15)</f>
        <v>15</v>
      </c>
      <c r="H16" s="38"/>
    </row>
    <row r="17" spans="1:10" s="37" customFormat="1" ht="40.5" customHeight="1" x14ac:dyDescent="0.2">
      <c r="A17" s="39" t="s">
        <v>36</v>
      </c>
      <c r="B17" s="39" t="s">
        <v>236</v>
      </c>
      <c r="C17" s="672">
        <v>15</v>
      </c>
      <c r="D17" s="672">
        <v>0</v>
      </c>
      <c r="E17" s="672">
        <v>15</v>
      </c>
      <c r="F17" s="672">
        <v>0</v>
      </c>
      <c r="G17" s="406"/>
      <c r="H17" s="673"/>
    </row>
    <row r="18" spans="1:10" ht="28.5" customHeight="1" x14ac:dyDescent="0.2">
      <c r="A18" s="19"/>
      <c r="B18" s="167" t="s">
        <v>201</v>
      </c>
      <c r="C18" s="672"/>
      <c r="D18" s="672"/>
      <c r="E18" s="672"/>
      <c r="F18" s="672"/>
      <c r="G18" s="392">
        <v>9.65</v>
      </c>
      <c r="H18" s="673"/>
    </row>
    <row r="19" spans="1:10" ht="19.5" customHeight="1" x14ac:dyDescent="0.2">
      <c r="A19" s="19"/>
      <c r="B19" s="38" t="s">
        <v>37</v>
      </c>
      <c r="C19" s="672"/>
      <c r="D19" s="672"/>
      <c r="E19" s="672"/>
      <c r="F19" s="672"/>
      <c r="G19" s="392">
        <v>2</v>
      </c>
      <c r="H19" s="673"/>
    </row>
    <row r="20" spans="1:10" ht="21.75" customHeight="1" x14ac:dyDescent="0.2">
      <c r="A20" s="19"/>
      <c r="B20" s="38" t="s">
        <v>202</v>
      </c>
      <c r="C20" s="672"/>
      <c r="D20" s="672"/>
      <c r="E20" s="672"/>
      <c r="F20" s="672"/>
      <c r="G20" s="392">
        <v>1.5</v>
      </c>
      <c r="H20" s="673"/>
    </row>
    <row r="21" spans="1:10" s="37" customFormat="1" ht="27.75" customHeight="1" x14ac:dyDescent="0.2">
      <c r="A21" s="38"/>
      <c r="B21" s="38" t="s">
        <v>38</v>
      </c>
      <c r="C21" s="672"/>
      <c r="D21" s="672"/>
      <c r="E21" s="672"/>
      <c r="F21" s="672"/>
      <c r="G21" s="403">
        <v>0.6</v>
      </c>
      <c r="H21" s="673"/>
    </row>
    <row r="22" spans="1:10" s="37" customFormat="1" ht="19.5" customHeight="1" x14ac:dyDescent="0.2">
      <c r="A22" s="38"/>
      <c r="B22" s="38" t="s">
        <v>200</v>
      </c>
      <c r="C22" s="672"/>
      <c r="D22" s="672"/>
      <c r="E22" s="672"/>
      <c r="F22" s="672"/>
      <c r="G22" s="403">
        <v>0.19</v>
      </c>
      <c r="H22" s="673"/>
    </row>
    <row r="23" spans="1:10" s="37" customFormat="1" ht="27.75" customHeight="1" x14ac:dyDescent="0.2">
      <c r="A23" s="38"/>
      <c r="B23" s="38" t="s">
        <v>203</v>
      </c>
      <c r="C23" s="672"/>
      <c r="D23" s="672"/>
      <c r="E23" s="672"/>
      <c r="F23" s="672"/>
      <c r="G23" s="403">
        <v>0.8</v>
      </c>
      <c r="H23" s="673"/>
    </row>
    <row r="24" spans="1:10" s="37" customFormat="1" ht="18.75" customHeight="1" x14ac:dyDescent="0.2">
      <c r="A24" s="39"/>
      <c r="B24" s="38" t="s">
        <v>204</v>
      </c>
      <c r="C24" s="672"/>
      <c r="D24" s="672"/>
      <c r="E24" s="672"/>
      <c r="F24" s="672"/>
      <c r="G24" s="403">
        <v>0.26</v>
      </c>
      <c r="H24" s="673"/>
    </row>
    <row r="25" spans="1:10" s="37" customFormat="1" ht="19.5" customHeight="1" x14ac:dyDescent="0.2">
      <c r="A25" s="39"/>
      <c r="B25" s="39" t="s">
        <v>35</v>
      </c>
      <c r="C25" s="405">
        <v>15</v>
      </c>
      <c r="D25" s="405">
        <v>0</v>
      </c>
      <c r="E25" s="405">
        <v>15</v>
      </c>
      <c r="F25" s="405">
        <v>0</v>
      </c>
      <c r="G25" s="403">
        <f>SUM(G18:G24)</f>
        <v>15</v>
      </c>
      <c r="H25" s="38"/>
    </row>
    <row r="26" spans="1:10" x14ac:dyDescent="0.2">
      <c r="A26" s="19"/>
      <c r="B26" s="30" t="s">
        <v>39</v>
      </c>
      <c r="C26" s="405">
        <f>C16+C25</f>
        <v>30</v>
      </c>
      <c r="D26" s="405">
        <v>0</v>
      </c>
      <c r="E26" s="405">
        <f>E16+E25</f>
        <v>30</v>
      </c>
      <c r="F26" s="405">
        <v>0</v>
      </c>
      <c r="G26" s="392">
        <f>G16+G25</f>
        <v>30</v>
      </c>
      <c r="H26" s="19"/>
    </row>
    <row r="27" spans="1:10" s="37" customFormat="1" ht="15.75" customHeight="1" x14ac:dyDescent="0.2"/>
    <row r="28" spans="1:10" s="37" customFormat="1" ht="15.75" customHeight="1" x14ac:dyDescent="0.2"/>
    <row r="29" spans="1:10" ht="13.15" customHeight="1" x14ac:dyDescent="0.2">
      <c r="B29" s="15" t="s">
        <v>12</v>
      </c>
      <c r="C29" s="15"/>
      <c r="D29" s="15"/>
      <c r="E29" s="15"/>
      <c r="F29" s="15"/>
      <c r="G29" s="527" t="s">
        <v>13</v>
      </c>
      <c r="H29" s="527"/>
    </row>
    <row r="30" spans="1:10" ht="13.9" customHeight="1" x14ac:dyDescent="0.2">
      <c r="B30" s="529" t="s">
        <v>14</v>
      </c>
      <c r="C30" s="529"/>
      <c r="D30" s="529"/>
      <c r="E30" s="529"/>
      <c r="F30" s="529"/>
      <c r="G30" s="529"/>
      <c r="H30" s="529"/>
    </row>
    <row r="31" spans="1:10" ht="12.6" customHeight="1" x14ac:dyDescent="0.2">
      <c r="B31" s="529" t="s">
        <v>20</v>
      </c>
      <c r="C31" s="529"/>
      <c r="D31" s="529"/>
      <c r="E31" s="529"/>
      <c r="F31" s="529"/>
      <c r="G31" s="529"/>
      <c r="H31" s="529"/>
    </row>
    <row r="32" spans="1:10" x14ac:dyDescent="0.2">
      <c r="B32" s="15"/>
      <c r="C32" s="15"/>
      <c r="D32" s="15"/>
      <c r="E32" s="15"/>
      <c r="F32" s="15"/>
      <c r="G32" s="502" t="s">
        <v>88</v>
      </c>
      <c r="H32" s="502"/>
      <c r="I32" s="502"/>
      <c r="J32" s="502"/>
    </row>
  </sheetData>
  <mergeCells count="18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opLeftCell="A5" zoomScaleNormal="100" zoomScaleSheetLayoutView="85" workbookViewId="0">
      <selection activeCell="I18" sqref="I18"/>
    </sheetView>
  </sheetViews>
  <sheetFormatPr defaultRowHeight="12.75" x14ac:dyDescent="0.2"/>
  <cols>
    <col min="1" max="1" width="9.140625" style="16"/>
    <col min="2" max="2" width="19.28515625" style="16" customWidth="1"/>
    <col min="3" max="3" width="28.42578125" style="16" customWidth="1"/>
    <col min="4" max="4" width="27.7109375" style="16" customWidth="1"/>
    <col min="5" max="5" width="30.28515625" style="16" customWidth="1"/>
    <col min="6" max="16384" width="9.140625" style="16"/>
  </cols>
  <sheetData>
    <row r="1" spans="1:18" customFormat="1" ht="15" x14ac:dyDescent="0.2">
      <c r="E1" s="41" t="s">
        <v>537</v>
      </c>
      <c r="F1" s="43"/>
    </row>
    <row r="2" spans="1:18" customFormat="1" ht="15" x14ac:dyDescent="0.2">
      <c r="D2" s="45" t="s">
        <v>0</v>
      </c>
      <c r="E2" s="45"/>
      <c r="F2" s="45"/>
    </row>
    <row r="3" spans="1:18" customFormat="1" ht="20.25" x14ac:dyDescent="0.3">
      <c r="B3" s="179"/>
      <c r="C3" s="507" t="s">
        <v>666</v>
      </c>
      <c r="D3" s="507"/>
      <c r="E3" s="507"/>
      <c r="F3" s="44"/>
    </row>
    <row r="4" spans="1:18" customFormat="1" ht="10.5" customHeight="1" x14ac:dyDescent="0.2"/>
    <row r="5" spans="1:18" ht="30.75" customHeight="1" x14ac:dyDescent="0.2">
      <c r="A5" s="671" t="s">
        <v>698</v>
      </c>
      <c r="B5" s="671"/>
      <c r="C5" s="671"/>
      <c r="D5" s="671"/>
      <c r="E5" s="671"/>
    </row>
    <row r="7" spans="1:18" ht="0.75" customHeight="1" x14ac:dyDescent="0.2"/>
    <row r="8" spans="1:18" x14ac:dyDescent="0.2">
      <c r="A8" s="15" t="s">
        <v>29</v>
      </c>
    </row>
    <row r="9" spans="1:18" x14ac:dyDescent="0.2">
      <c r="D9" s="678" t="s">
        <v>839</v>
      </c>
      <c r="E9" s="678"/>
      <c r="Q9" s="19"/>
      <c r="R9" s="22"/>
    </row>
    <row r="10" spans="1:18" ht="26.25" customHeight="1" x14ac:dyDescent="0.2">
      <c r="A10" s="485" t="s">
        <v>2</v>
      </c>
      <c r="B10" s="485" t="s">
        <v>3</v>
      </c>
      <c r="C10" s="675" t="s">
        <v>533</v>
      </c>
      <c r="D10" s="676"/>
      <c r="E10" s="677"/>
      <c r="Q10" s="22"/>
      <c r="R10" s="22"/>
    </row>
    <row r="11" spans="1:18" ht="56.25" customHeight="1" x14ac:dyDescent="0.2">
      <c r="A11" s="485"/>
      <c r="B11" s="485"/>
      <c r="C11" s="5" t="s">
        <v>535</v>
      </c>
      <c r="D11" s="5" t="s">
        <v>536</v>
      </c>
      <c r="E11" s="5" t="s">
        <v>534</v>
      </c>
    </row>
    <row r="12" spans="1:18" s="126" customFormat="1" ht="15.75" customHeight="1" x14ac:dyDescent="0.2">
      <c r="A12" s="69">
        <v>1</v>
      </c>
      <c r="B12" s="68">
        <v>2</v>
      </c>
      <c r="C12" s="69">
        <v>3</v>
      </c>
      <c r="D12" s="68">
        <v>4</v>
      </c>
      <c r="E12" s="69">
        <v>5</v>
      </c>
    </row>
    <row r="13" spans="1:18" ht="18" customHeight="1" x14ac:dyDescent="0.2">
      <c r="A13" s="18">
        <v>1</v>
      </c>
      <c r="B13" s="3" t="s">
        <v>898</v>
      </c>
      <c r="C13" s="3">
        <v>0</v>
      </c>
      <c r="D13" s="3">
        <v>2</v>
      </c>
      <c r="E13" s="3">
        <v>280</v>
      </c>
    </row>
    <row r="14" spans="1:18" ht="74.25" hidden="1" customHeight="1" x14ac:dyDescent="0.2">
      <c r="A14" s="18">
        <v>2</v>
      </c>
      <c r="B14" s="19"/>
      <c r="C14" s="19"/>
      <c r="D14" s="19"/>
      <c r="E14" s="19"/>
    </row>
    <row r="15" spans="1:18" ht="12" customHeight="1" x14ac:dyDescent="0.2">
      <c r="A15" s="18">
        <v>2</v>
      </c>
      <c r="B15" s="19"/>
      <c r="C15" s="19"/>
      <c r="D15" s="19"/>
      <c r="E15" s="19"/>
    </row>
    <row r="16" spans="1:18" x14ac:dyDescent="0.2">
      <c r="A16" s="18">
        <v>3</v>
      </c>
      <c r="B16" s="19"/>
      <c r="C16" s="19"/>
      <c r="D16" s="19"/>
      <c r="E16" s="19"/>
    </row>
    <row r="17" spans="1:8" ht="15.75" customHeight="1" x14ac:dyDescent="0.2">
      <c r="A17" s="18">
        <v>4</v>
      </c>
      <c r="B17" s="19"/>
      <c r="D17" s="19"/>
      <c r="E17" s="19"/>
    </row>
    <row r="18" spans="1:8" x14ac:dyDescent="0.2">
      <c r="A18" s="3" t="s">
        <v>19</v>
      </c>
      <c r="B18" s="3" t="s">
        <v>898</v>
      </c>
      <c r="C18" s="3">
        <v>0</v>
      </c>
      <c r="D18" s="3">
        <v>2</v>
      </c>
      <c r="E18" s="3">
        <v>280</v>
      </c>
    </row>
    <row r="19" spans="1:8" x14ac:dyDescent="0.2">
      <c r="E19" s="31"/>
    </row>
    <row r="20" spans="1:8" x14ac:dyDescent="0.2">
      <c r="E20" s="12"/>
    </row>
    <row r="21" spans="1:8" x14ac:dyDescent="0.2">
      <c r="A21" s="36" t="s">
        <v>12</v>
      </c>
      <c r="E21" s="36"/>
      <c r="F21" s="139"/>
    </row>
    <row r="22" spans="1:8" ht="12.75" customHeight="1" x14ac:dyDescent="0.2">
      <c r="E22" s="138" t="s">
        <v>14</v>
      </c>
    </row>
    <row r="23" spans="1:8" ht="12.75" customHeight="1" x14ac:dyDescent="0.2">
      <c r="E23" s="138" t="s">
        <v>20</v>
      </c>
    </row>
    <row r="24" spans="1:8" x14ac:dyDescent="0.2">
      <c r="F24" s="502"/>
      <c r="G24" s="502"/>
      <c r="H24" s="502"/>
    </row>
  </sheetData>
  <mergeCells count="7">
    <mergeCell ref="C3:E3"/>
    <mergeCell ref="A5:E5"/>
    <mergeCell ref="F24:H24"/>
    <mergeCell ref="C10:E10"/>
    <mergeCell ref="D9:E9"/>
    <mergeCell ref="B10:B11"/>
    <mergeCell ref="A10:A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Normal="100" zoomScaleSheetLayoutView="90" workbookViewId="0">
      <selection activeCell="M17" sqref="M17"/>
    </sheetView>
  </sheetViews>
  <sheetFormatPr defaultRowHeight="12.75" x14ac:dyDescent="0.2"/>
  <sheetData>
    <row r="2" spans="2:8" x14ac:dyDescent="0.2">
      <c r="B2" s="15"/>
    </row>
    <row r="4" spans="2:8" ht="12.75" customHeight="1" x14ac:dyDescent="0.2">
      <c r="B4" s="476"/>
      <c r="C4" s="476"/>
      <c r="D4" s="476"/>
      <c r="E4" s="476"/>
      <c r="F4" s="476"/>
      <c r="G4" s="476"/>
      <c r="H4" s="476"/>
    </row>
    <row r="5" spans="2:8" ht="12.75" customHeight="1" x14ac:dyDescent="0.2">
      <c r="B5" s="476"/>
      <c r="C5" s="476"/>
      <c r="D5" s="476"/>
      <c r="E5" s="476"/>
      <c r="F5" s="476"/>
      <c r="G5" s="476"/>
      <c r="H5" s="476"/>
    </row>
    <row r="6" spans="2:8" ht="12.75" customHeight="1" x14ac:dyDescent="0.2">
      <c r="B6" s="476"/>
      <c r="C6" s="476"/>
      <c r="D6" s="476"/>
      <c r="E6" s="476"/>
      <c r="F6" s="476"/>
      <c r="G6" s="476"/>
      <c r="H6" s="476"/>
    </row>
    <row r="7" spans="2:8" ht="12.75" customHeight="1" x14ac:dyDescent="0.2">
      <c r="B7" s="476"/>
      <c r="C7" s="476"/>
      <c r="D7" s="476"/>
      <c r="E7" s="476"/>
      <c r="F7" s="476"/>
      <c r="G7" s="476"/>
      <c r="H7" s="476"/>
    </row>
    <row r="8" spans="2:8" ht="12.75" customHeight="1" x14ac:dyDescent="0.2">
      <c r="B8" s="476"/>
      <c r="C8" s="476"/>
      <c r="D8" s="476"/>
      <c r="E8" s="476"/>
      <c r="F8" s="476"/>
      <c r="G8" s="476"/>
      <c r="H8" s="476"/>
    </row>
    <row r="9" spans="2:8" ht="12.75" customHeight="1" x14ac:dyDescent="0.2">
      <c r="B9" s="476"/>
      <c r="C9" s="476"/>
      <c r="D9" s="476"/>
      <c r="E9" s="476"/>
      <c r="F9" s="476"/>
      <c r="G9" s="476"/>
      <c r="H9" s="476"/>
    </row>
    <row r="10" spans="2:8" ht="12.75" customHeight="1" x14ac:dyDescent="0.2">
      <c r="B10" s="476"/>
      <c r="C10" s="476"/>
      <c r="D10" s="476"/>
      <c r="E10" s="476"/>
      <c r="F10" s="476"/>
      <c r="G10" s="476"/>
      <c r="H10" s="476"/>
    </row>
    <row r="11" spans="2:8" ht="12.75" customHeight="1" x14ac:dyDescent="0.2">
      <c r="B11" s="476"/>
      <c r="C11" s="476"/>
      <c r="D11" s="476"/>
      <c r="E11" s="476"/>
      <c r="F11" s="476"/>
      <c r="G11" s="476"/>
      <c r="H11" s="476"/>
    </row>
    <row r="12" spans="2:8" ht="12.75" customHeight="1" x14ac:dyDescent="0.2">
      <c r="B12" s="476"/>
      <c r="C12" s="476"/>
      <c r="D12" s="476"/>
      <c r="E12" s="476"/>
      <c r="F12" s="476"/>
      <c r="G12" s="476"/>
      <c r="H12" s="476"/>
    </row>
    <row r="13" spans="2:8" ht="12.75" customHeight="1" x14ac:dyDescent="0.2">
      <c r="B13" s="476"/>
      <c r="C13" s="476"/>
      <c r="D13" s="476"/>
      <c r="E13" s="476"/>
      <c r="F13" s="476"/>
      <c r="G13" s="476"/>
      <c r="H13" s="476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zoomScaleSheetLayoutView="80" workbookViewId="0">
      <selection activeCell="P17" sqref="P17"/>
    </sheetView>
  </sheetViews>
  <sheetFormatPr defaultRowHeight="12.75" x14ac:dyDescent="0.2"/>
  <cols>
    <col min="1" max="1" width="8.28515625" customWidth="1"/>
    <col min="3" max="3" width="14.28515625" customWidth="1"/>
    <col min="4" max="5" width="13.5703125" customWidth="1"/>
    <col min="6" max="7" width="12.85546875" customWidth="1"/>
    <col min="8" max="8" width="15.28515625" customWidth="1"/>
    <col min="9" max="9" width="15.42578125" customWidth="1"/>
    <col min="10" max="10" width="13.28515625" customWidth="1"/>
  </cols>
  <sheetData>
    <row r="1" spans="1:11" ht="18" x14ac:dyDescent="0.35">
      <c r="I1" s="679" t="s">
        <v>775</v>
      </c>
      <c r="J1" s="679"/>
    </row>
    <row r="2" spans="1:11" ht="18" x14ac:dyDescent="0.35">
      <c r="C2" s="576" t="s">
        <v>0</v>
      </c>
      <c r="D2" s="576"/>
      <c r="E2" s="576"/>
      <c r="F2" s="576"/>
      <c r="G2" s="576"/>
      <c r="H2" s="576"/>
      <c r="I2" s="285"/>
      <c r="J2" s="260"/>
      <c r="K2" s="260"/>
    </row>
    <row r="3" spans="1:11" ht="21" x14ac:dyDescent="0.35">
      <c r="B3" s="577" t="s">
        <v>666</v>
      </c>
      <c r="C3" s="577"/>
      <c r="D3" s="577"/>
      <c r="E3" s="577"/>
      <c r="F3" s="577"/>
      <c r="G3" s="577"/>
      <c r="H3" s="577"/>
      <c r="I3" s="261"/>
      <c r="J3" s="261"/>
      <c r="K3" s="261"/>
    </row>
    <row r="4" spans="1:11" ht="21" x14ac:dyDescent="0.35">
      <c r="C4" s="227"/>
      <c r="D4" s="227"/>
      <c r="E4" s="227"/>
      <c r="F4" s="227"/>
      <c r="G4" s="227"/>
      <c r="H4" s="227"/>
      <c r="I4" s="227"/>
      <c r="J4" s="261"/>
      <c r="K4" s="261"/>
    </row>
    <row r="5" spans="1:11" ht="20.25" customHeight="1" x14ac:dyDescent="0.2">
      <c r="C5" s="680" t="s">
        <v>699</v>
      </c>
      <c r="D5" s="680"/>
      <c r="E5" s="680"/>
      <c r="F5" s="680"/>
      <c r="G5" s="680"/>
      <c r="H5" s="680"/>
      <c r="I5" s="680"/>
    </row>
    <row r="6" spans="1:11" ht="20.25" customHeight="1" x14ac:dyDescent="0.2">
      <c r="A6" t="s">
        <v>171</v>
      </c>
      <c r="C6" s="265"/>
      <c r="D6" s="265"/>
      <c r="E6" s="265"/>
      <c r="F6" s="265"/>
      <c r="G6" s="265"/>
      <c r="H6" s="265"/>
      <c r="I6" s="682"/>
      <c r="J6" s="682"/>
    </row>
    <row r="7" spans="1:11" ht="15" customHeight="1" x14ac:dyDescent="0.2">
      <c r="A7" s="681" t="s">
        <v>78</v>
      </c>
      <c r="B7" s="681" t="s">
        <v>40</v>
      </c>
      <c r="C7" s="681" t="s">
        <v>433</v>
      </c>
      <c r="D7" s="681" t="s">
        <v>412</v>
      </c>
      <c r="E7" s="683" t="s">
        <v>482</v>
      </c>
      <c r="F7" s="681" t="s">
        <v>411</v>
      </c>
      <c r="G7" s="681"/>
      <c r="H7" s="681"/>
      <c r="I7" s="681" t="s">
        <v>437</v>
      </c>
      <c r="J7" s="683" t="s">
        <v>438</v>
      </c>
    </row>
    <row r="8" spans="1:11" ht="12.75" customHeight="1" x14ac:dyDescent="0.2">
      <c r="A8" s="681"/>
      <c r="B8" s="681"/>
      <c r="C8" s="681"/>
      <c r="D8" s="681"/>
      <c r="E8" s="684"/>
      <c r="F8" s="681" t="s">
        <v>434</v>
      </c>
      <c r="G8" s="683" t="s">
        <v>435</v>
      </c>
      <c r="H8" s="681" t="s">
        <v>436</v>
      </c>
      <c r="I8" s="681"/>
      <c r="J8" s="684"/>
    </row>
    <row r="9" spans="1:11" ht="20.25" customHeight="1" x14ac:dyDescent="0.2">
      <c r="A9" s="681"/>
      <c r="B9" s="681"/>
      <c r="C9" s="681"/>
      <c r="D9" s="681"/>
      <c r="E9" s="684"/>
      <c r="F9" s="681"/>
      <c r="G9" s="684"/>
      <c r="H9" s="681"/>
      <c r="I9" s="681"/>
      <c r="J9" s="684"/>
    </row>
    <row r="10" spans="1:11" ht="63.75" customHeight="1" x14ac:dyDescent="0.2">
      <c r="A10" s="681"/>
      <c r="B10" s="681"/>
      <c r="C10" s="681"/>
      <c r="D10" s="681"/>
      <c r="E10" s="685"/>
      <c r="F10" s="681"/>
      <c r="G10" s="685"/>
      <c r="H10" s="681"/>
      <c r="I10" s="681"/>
      <c r="J10" s="685"/>
    </row>
    <row r="11" spans="1:11" ht="15" x14ac:dyDescent="0.25">
      <c r="A11" s="267">
        <v>1</v>
      </c>
      <c r="B11" s="267">
        <v>2</v>
      </c>
      <c r="C11" s="268">
        <v>3</v>
      </c>
      <c r="D11" s="267">
        <v>4</v>
      </c>
      <c r="E11" s="268">
        <v>5</v>
      </c>
      <c r="F11" s="267">
        <v>6</v>
      </c>
      <c r="G11" s="268">
        <v>7</v>
      </c>
      <c r="H11" s="267">
        <v>8</v>
      </c>
      <c r="I11" s="268">
        <v>9</v>
      </c>
      <c r="J11" s="267">
        <v>10</v>
      </c>
    </row>
    <row r="12" spans="1:11" ht="15.75" thickBot="1" x14ac:dyDescent="0.3">
      <c r="A12" s="267">
        <v>1</v>
      </c>
      <c r="B12" s="267"/>
      <c r="C12" s="330"/>
      <c r="D12" s="331"/>
      <c r="E12" s="330"/>
      <c r="F12" s="331"/>
      <c r="G12" s="330"/>
      <c r="H12" s="331"/>
      <c r="I12" s="330"/>
      <c r="J12" s="267"/>
    </row>
    <row r="13" spans="1:11" ht="15" x14ac:dyDescent="0.25">
      <c r="A13" s="267">
        <v>2</v>
      </c>
      <c r="B13" s="267"/>
      <c r="C13" s="330"/>
      <c r="D13" s="407"/>
      <c r="E13" s="686" t="s">
        <v>907</v>
      </c>
      <c r="F13" s="687"/>
      <c r="G13" s="688"/>
      <c r="H13" s="408"/>
      <c r="I13" s="330"/>
      <c r="J13" s="267"/>
    </row>
    <row r="14" spans="1:11" ht="15.75" thickBot="1" x14ac:dyDescent="0.3">
      <c r="A14" s="267">
        <v>3</v>
      </c>
      <c r="B14" s="267"/>
      <c r="C14" s="330"/>
      <c r="D14" s="407"/>
      <c r="E14" s="689"/>
      <c r="F14" s="690"/>
      <c r="G14" s="691"/>
      <c r="H14" s="408"/>
      <c r="I14" s="330"/>
      <c r="J14" s="267"/>
    </row>
    <row r="15" spans="1:11" ht="15" x14ac:dyDescent="0.25">
      <c r="A15" s="267">
        <v>4</v>
      </c>
      <c r="B15" s="267"/>
      <c r="C15" s="330"/>
      <c r="D15" s="331"/>
      <c r="E15" s="409"/>
      <c r="F15" s="410"/>
      <c r="G15" s="409"/>
      <c r="H15" s="331"/>
      <c r="I15" s="330"/>
      <c r="J15" s="267"/>
    </row>
    <row r="16" spans="1:11" x14ac:dyDescent="0.2">
      <c r="A16" s="30" t="s">
        <v>19</v>
      </c>
      <c r="B16" s="9"/>
      <c r="C16" s="9"/>
      <c r="D16" s="9"/>
      <c r="E16" s="9"/>
      <c r="F16" s="9"/>
      <c r="G16" s="9"/>
      <c r="H16" s="9"/>
      <c r="I16" s="9"/>
      <c r="J16" s="9"/>
    </row>
    <row r="18" spans="1:9" x14ac:dyDescent="0.2">
      <c r="A18" s="235"/>
      <c r="B18" s="235"/>
      <c r="C18" s="235"/>
      <c r="D18" s="235"/>
      <c r="E18" s="235"/>
      <c r="H18" s="236" t="s">
        <v>13</v>
      </c>
    </row>
    <row r="19" spans="1:9" ht="15" customHeight="1" x14ac:dyDescent="0.2">
      <c r="A19" s="235"/>
      <c r="B19" s="235"/>
      <c r="C19" s="235"/>
      <c r="D19" s="235"/>
      <c r="E19" s="235"/>
      <c r="H19" s="574" t="s">
        <v>14</v>
      </c>
      <c r="I19" s="574"/>
    </row>
    <row r="20" spans="1:9" ht="15" customHeight="1" x14ac:dyDescent="0.2">
      <c r="A20" s="235"/>
      <c r="B20" s="235"/>
      <c r="C20" s="235"/>
      <c r="D20" s="235"/>
      <c r="E20" s="235"/>
      <c r="H20" s="574" t="s">
        <v>91</v>
      </c>
      <c r="I20" s="574"/>
    </row>
    <row r="21" spans="1:9" x14ac:dyDescent="0.2">
      <c r="A21" s="235" t="s">
        <v>12</v>
      </c>
      <c r="C21" s="235"/>
      <c r="D21" s="235"/>
      <c r="E21" s="235"/>
      <c r="H21" s="237" t="s">
        <v>88</v>
      </c>
    </row>
  </sheetData>
  <mergeCells count="19">
    <mergeCell ref="H19:I19"/>
    <mergeCell ref="A7:A10"/>
    <mergeCell ref="H8:H10"/>
    <mergeCell ref="I7:I10"/>
    <mergeCell ref="E7:E10"/>
    <mergeCell ref="B7:B10"/>
    <mergeCell ref="C7:C10"/>
    <mergeCell ref="F7:H7"/>
    <mergeCell ref="E13:G14"/>
    <mergeCell ref="I1:J1"/>
    <mergeCell ref="C5:I5"/>
    <mergeCell ref="H20:I20"/>
    <mergeCell ref="D7:D10"/>
    <mergeCell ref="I6:J6"/>
    <mergeCell ref="C2:H2"/>
    <mergeCell ref="B3:H3"/>
    <mergeCell ref="J7:J10"/>
    <mergeCell ref="F8:F10"/>
    <mergeCell ref="G8:G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zoomScaleSheetLayoutView="68" workbookViewId="0">
      <selection activeCell="H9" sqref="H9"/>
    </sheetView>
  </sheetViews>
  <sheetFormatPr defaultRowHeight="12.75" x14ac:dyDescent="0.2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3" ht="18" x14ac:dyDescent="0.35">
      <c r="A1" s="576" t="s">
        <v>0</v>
      </c>
      <c r="B1" s="576"/>
      <c r="C1" s="576"/>
      <c r="D1" s="576"/>
      <c r="E1" s="576"/>
      <c r="F1" s="576"/>
      <c r="G1" s="576"/>
      <c r="H1" s="576"/>
      <c r="I1" s="260"/>
      <c r="J1" s="338" t="s">
        <v>579</v>
      </c>
    </row>
    <row r="2" spans="1:13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  <c r="I2" s="577"/>
      <c r="J2" s="577"/>
    </row>
    <row r="3" spans="1:13" ht="15" x14ac:dyDescent="0.3">
      <c r="A3" s="228"/>
      <c r="B3" s="228"/>
      <c r="C3" s="228"/>
      <c r="D3" s="228"/>
      <c r="E3" s="228"/>
      <c r="F3" s="228"/>
      <c r="G3" s="228"/>
      <c r="H3" s="228"/>
      <c r="I3" s="228"/>
    </row>
    <row r="4" spans="1:13" ht="18" x14ac:dyDescent="0.35">
      <c r="A4" s="576" t="s">
        <v>578</v>
      </c>
      <c r="B4" s="576"/>
      <c r="C4" s="576"/>
      <c r="D4" s="576"/>
      <c r="E4" s="576"/>
      <c r="F4" s="576"/>
      <c r="G4" s="576"/>
      <c r="H4" s="576"/>
      <c r="I4" s="576"/>
    </row>
    <row r="5" spans="1:13" ht="15" x14ac:dyDescent="0.3">
      <c r="A5" s="229" t="s">
        <v>274</v>
      </c>
      <c r="B5" s="229"/>
      <c r="C5" s="229"/>
      <c r="D5" s="229"/>
      <c r="E5" s="229"/>
      <c r="F5" s="229"/>
      <c r="G5" s="229"/>
      <c r="H5" s="229"/>
      <c r="I5" s="228" t="s">
        <v>837</v>
      </c>
    </row>
    <row r="6" spans="1:13" ht="25.5" customHeight="1" x14ac:dyDescent="0.2">
      <c r="A6" s="694" t="s">
        <v>2</v>
      </c>
      <c r="B6" s="694" t="s">
        <v>413</v>
      </c>
      <c r="C6" s="485" t="s">
        <v>414</v>
      </c>
      <c r="D6" s="485"/>
      <c r="E6" s="485"/>
      <c r="F6" s="695" t="s">
        <v>417</v>
      </c>
      <c r="G6" s="696"/>
      <c r="H6" s="696"/>
      <c r="I6" s="697"/>
      <c r="J6" s="692" t="s">
        <v>421</v>
      </c>
    </row>
    <row r="7" spans="1:13" ht="63" customHeight="1" x14ac:dyDescent="0.2">
      <c r="A7" s="694"/>
      <c r="B7" s="694"/>
      <c r="C7" s="39" t="s">
        <v>107</v>
      </c>
      <c r="D7" s="39" t="s">
        <v>415</v>
      </c>
      <c r="E7" s="39" t="s">
        <v>416</v>
      </c>
      <c r="F7" s="263" t="s">
        <v>418</v>
      </c>
      <c r="G7" s="263" t="s">
        <v>419</v>
      </c>
      <c r="H7" s="263" t="s">
        <v>420</v>
      </c>
      <c r="I7" s="263" t="s">
        <v>51</v>
      </c>
      <c r="J7" s="693"/>
    </row>
    <row r="8" spans="1:13" ht="15" x14ac:dyDescent="0.2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288</v>
      </c>
      <c r="G8" s="232" t="s">
        <v>307</v>
      </c>
      <c r="H8" s="232" t="s">
        <v>308</v>
      </c>
      <c r="I8" s="232" t="s">
        <v>309</v>
      </c>
      <c r="J8" s="232" t="s">
        <v>337</v>
      </c>
    </row>
    <row r="9" spans="1:13" ht="25.5" x14ac:dyDescent="0.2">
      <c r="A9" s="3">
        <v>1</v>
      </c>
      <c r="B9" s="3"/>
      <c r="C9" s="3" t="s">
        <v>900</v>
      </c>
      <c r="D9" s="3" t="s">
        <v>900</v>
      </c>
      <c r="E9" s="3" t="s">
        <v>416</v>
      </c>
      <c r="F9" s="3" t="s">
        <v>908</v>
      </c>
      <c r="G9" s="3" t="s">
        <v>7</v>
      </c>
      <c r="H9" s="398" t="s">
        <v>936</v>
      </c>
      <c r="I9" s="3">
        <v>0</v>
      </c>
      <c r="J9" s="3" t="s">
        <v>909</v>
      </c>
    </row>
    <row r="10" spans="1:13" x14ac:dyDescent="0.2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3" x14ac:dyDescent="0.2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3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M13" s="16" t="s">
        <v>422</v>
      </c>
    </row>
    <row r="16" spans="1:13" ht="12.75" customHeight="1" x14ac:dyDescent="0.2">
      <c r="A16" s="235"/>
      <c r="B16" s="235"/>
      <c r="C16" s="235"/>
      <c r="D16" s="235"/>
      <c r="I16" s="574" t="s">
        <v>13</v>
      </c>
      <c r="J16" s="574"/>
    </row>
    <row r="17" spans="1:10" ht="12.75" customHeight="1" x14ac:dyDescent="0.2">
      <c r="A17" s="235"/>
      <c r="B17" s="235"/>
      <c r="C17" s="235"/>
      <c r="D17" s="235"/>
      <c r="I17" s="574" t="s">
        <v>14</v>
      </c>
      <c r="J17" s="574"/>
    </row>
    <row r="18" spans="1:10" ht="12.75" customHeight="1" x14ac:dyDescent="0.2">
      <c r="A18" s="235"/>
      <c r="B18" s="235"/>
      <c r="C18" s="235"/>
      <c r="D18" s="235"/>
      <c r="J18" s="236" t="s">
        <v>91</v>
      </c>
    </row>
    <row r="19" spans="1:10" x14ac:dyDescent="0.2">
      <c r="A19" s="235" t="s">
        <v>12</v>
      </c>
      <c r="C19" s="235"/>
      <c r="D19" s="235"/>
      <c r="J19" s="237" t="s">
        <v>88</v>
      </c>
    </row>
  </sheetData>
  <mergeCells count="10">
    <mergeCell ref="J6:J7"/>
    <mergeCell ref="A1:H1"/>
    <mergeCell ref="I16:J16"/>
    <mergeCell ref="I17:J17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7" zoomScaleNormal="100" zoomScaleSheetLayoutView="80" workbookViewId="0">
      <selection activeCell="C22" sqref="C22:G27"/>
    </sheetView>
  </sheetViews>
  <sheetFormatPr defaultRowHeight="12.75" x14ac:dyDescent="0.2"/>
  <cols>
    <col min="1" max="1" width="5.28515625" style="235" customWidth="1"/>
    <col min="2" max="2" width="8.5703125" style="235" customWidth="1"/>
    <col min="3" max="3" width="32.140625" style="235" customWidth="1"/>
    <col min="4" max="4" width="15.140625" style="235" customWidth="1"/>
    <col min="5" max="6" width="11.7109375" style="235" customWidth="1"/>
    <col min="7" max="7" width="13.7109375" style="235" customWidth="1"/>
    <col min="8" max="8" width="20.140625" style="235" customWidth="1"/>
    <col min="9" max="16384" width="9.140625" style="235"/>
  </cols>
  <sheetData>
    <row r="1" spans="1:8" x14ac:dyDescent="0.2">
      <c r="A1" s="235" t="s">
        <v>11</v>
      </c>
      <c r="H1" s="251" t="s">
        <v>581</v>
      </c>
    </row>
    <row r="2" spans="1:8" s="239" customFormat="1" ht="15.75" x14ac:dyDescent="0.25">
      <c r="A2" s="643" t="s">
        <v>0</v>
      </c>
      <c r="B2" s="643"/>
      <c r="C2" s="643"/>
      <c r="D2" s="643"/>
      <c r="E2" s="643"/>
      <c r="F2" s="643"/>
      <c r="G2" s="643"/>
      <c r="H2" s="643"/>
    </row>
    <row r="3" spans="1:8" s="239" customFormat="1" ht="20.25" customHeight="1" x14ac:dyDescent="0.3">
      <c r="A3" s="644" t="s">
        <v>666</v>
      </c>
      <c r="B3" s="644"/>
      <c r="C3" s="644"/>
      <c r="D3" s="644"/>
      <c r="E3" s="644"/>
      <c r="F3" s="644"/>
      <c r="G3" s="644"/>
      <c r="H3" s="644"/>
    </row>
    <row r="5" spans="1:8" s="239" customFormat="1" ht="15.75" x14ac:dyDescent="0.25">
      <c r="A5" s="703" t="s">
        <v>580</v>
      </c>
      <c r="B5" s="703"/>
      <c r="C5" s="703"/>
      <c r="D5" s="703"/>
      <c r="E5" s="703"/>
      <c r="F5" s="703"/>
      <c r="G5" s="703"/>
      <c r="H5" s="704"/>
    </row>
    <row r="7" spans="1:8" x14ac:dyDescent="0.2">
      <c r="A7" s="705" t="s">
        <v>170</v>
      </c>
      <c r="B7" s="705"/>
      <c r="C7" s="241"/>
      <c r="D7" s="242"/>
      <c r="E7" s="242"/>
      <c r="F7" s="242"/>
      <c r="G7" s="242"/>
    </row>
    <row r="9" spans="1:8" ht="13.9" customHeight="1" x14ac:dyDescent="0.25">
      <c r="A9" s="252"/>
      <c r="B9" s="252"/>
      <c r="C9" s="252"/>
      <c r="D9" s="252"/>
      <c r="E9" s="252"/>
      <c r="F9" s="252"/>
      <c r="G9" s="252"/>
    </row>
    <row r="10" spans="1:8" s="243" customFormat="1" x14ac:dyDescent="0.2">
      <c r="A10" s="235"/>
      <c r="B10" s="235"/>
      <c r="C10" s="235"/>
      <c r="D10" s="235"/>
      <c r="E10" s="235"/>
      <c r="F10" s="235"/>
      <c r="G10" s="235"/>
      <c r="H10" s="141"/>
    </row>
    <row r="11" spans="1:8" s="243" customFormat="1" ht="39.75" customHeight="1" x14ac:dyDescent="0.2">
      <c r="A11" s="244"/>
      <c r="B11" s="698" t="s">
        <v>301</v>
      </c>
      <c r="C11" s="698" t="s">
        <v>302</v>
      </c>
      <c r="D11" s="707" t="s">
        <v>303</v>
      </c>
      <c r="E11" s="708"/>
      <c r="F11" s="708"/>
      <c r="G11" s="709"/>
      <c r="H11" s="698" t="s">
        <v>82</v>
      </c>
    </row>
    <row r="12" spans="1:8" s="243" customFormat="1" ht="25.5" x14ac:dyDescent="0.25">
      <c r="A12" s="245"/>
      <c r="B12" s="699"/>
      <c r="C12" s="699"/>
      <c r="D12" s="253" t="s">
        <v>304</v>
      </c>
      <c r="E12" s="253" t="s">
        <v>305</v>
      </c>
      <c r="F12" s="253" t="s">
        <v>306</v>
      </c>
      <c r="G12" s="253" t="s">
        <v>19</v>
      </c>
      <c r="H12" s="699"/>
    </row>
    <row r="13" spans="1:8" s="243" customFormat="1" ht="15" x14ac:dyDescent="0.25">
      <c r="A13" s="245"/>
      <c r="B13" s="254" t="s">
        <v>281</v>
      </c>
      <c r="C13" s="254" t="s">
        <v>282</v>
      </c>
      <c r="D13" s="254" t="s">
        <v>283</v>
      </c>
      <c r="E13" s="254" t="s">
        <v>284</v>
      </c>
      <c r="F13" s="254" t="s">
        <v>285</v>
      </c>
      <c r="G13" s="254" t="s">
        <v>286</v>
      </c>
      <c r="H13" s="254" t="s">
        <v>287</v>
      </c>
    </row>
    <row r="14" spans="1:8" s="255" customFormat="1" ht="15" customHeight="1" x14ac:dyDescent="0.2">
      <c r="B14" s="256" t="s">
        <v>32</v>
      </c>
      <c r="C14" s="700" t="s">
        <v>310</v>
      </c>
      <c r="D14" s="701"/>
      <c r="E14" s="701"/>
      <c r="F14" s="701"/>
      <c r="G14" s="701"/>
      <c r="H14" s="702"/>
    </row>
    <row r="15" spans="1:8" s="258" customFormat="1" x14ac:dyDescent="0.2">
      <c r="B15" s="257"/>
      <c r="C15" s="257" t="s">
        <v>910</v>
      </c>
      <c r="D15" s="256">
        <v>1</v>
      </c>
      <c r="E15" s="257">
        <v>0</v>
      </c>
      <c r="F15" s="257">
        <v>0</v>
      </c>
      <c r="G15" s="256">
        <v>1</v>
      </c>
      <c r="H15" s="257"/>
    </row>
    <row r="16" spans="1:8" ht="14.25" x14ac:dyDescent="0.2">
      <c r="A16" s="248"/>
      <c r="B16" s="160"/>
      <c r="C16" s="259" t="s">
        <v>911</v>
      </c>
      <c r="D16" s="187">
        <v>1</v>
      </c>
      <c r="E16" s="160"/>
      <c r="F16" s="160"/>
      <c r="G16" s="187">
        <v>1</v>
      </c>
      <c r="H16" s="160"/>
    </row>
    <row r="17" spans="1:8" x14ac:dyDescent="0.2">
      <c r="B17" s="247"/>
      <c r="C17" s="259" t="s">
        <v>912</v>
      </c>
      <c r="D17" s="187">
        <v>1</v>
      </c>
      <c r="E17" s="161"/>
      <c r="F17" s="161"/>
      <c r="G17" s="187">
        <v>1</v>
      </c>
      <c r="H17" s="160"/>
    </row>
    <row r="18" spans="1:8" s="155" customFormat="1" x14ac:dyDescent="0.2">
      <c r="B18" s="160"/>
      <c r="C18" s="259">
        <v>4</v>
      </c>
      <c r="D18" s="160"/>
      <c r="E18" s="160"/>
      <c r="F18" s="160"/>
      <c r="G18" s="160"/>
      <c r="H18" s="158"/>
    </row>
    <row r="19" spans="1:8" s="155" customFormat="1" x14ac:dyDescent="0.2">
      <c r="B19" s="160"/>
      <c r="C19" s="259"/>
      <c r="D19" s="160"/>
      <c r="E19" s="160"/>
      <c r="F19" s="160"/>
      <c r="G19" s="160"/>
      <c r="H19" s="158"/>
    </row>
    <row r="20" spans="1:8" s="155" customFormat="1" x14ac:dyDescent="0.2">
      <c r="B20" s="160"/>
      <c r="C20" s="259"/>
      <c r="D20" s="160"/>
      <c r="E20" s="160"/>
      <c r="F20" s="160"/>
      <c r="G20" s="187">
        <f>SUM(G15:G19)</f>
        <v>3</v>
      </c>
      <c r="H20" s="158"/>
    </row>
    <row r="21" spans="1:8" s="155" customFormat="1" ht="21.75" customHeight="1" x14ac:dyDescent="0.2">
      <c r="B21" s="256" t="s">
        <v>36</v>
      </c>
      <c r="C21" s="700" t="s">
        <v>490</v>
      </c>
      <c r="D21" s="701"/>
      <c r="E21" s="701"/>
      <c r="F21" s="701"/>
      <c r="G21" s="701"/>
      <c r="H21" s="702"/>
    </row>
    <row r="22" spans="1:8" s="155" customFormat="1" x14ac:dyDescent="0.2">
      <c r="A22" s="250" t="s">
        <v>300</v>
      </c>
      <c r="B22" s="249"/>
      <c r="C22" s="257" t="s">
        <v>913</v>
      </c>
      <c r="D22" s="157">
        <v>1</v>
      </c>
      <c r="E22" s="249"/>
      <c r="F22" s="249"/>
      <c r="G22" s="157">
        <v>1</v>
      </c>
      <c r="H22" s="158"/>
    </row>
    <row r="23" spans="1:8" x14ac:dyDescent="0.2">
      <c r="B23" s="160"/>
      <c r="C23" s="259" t="s">
        <v>914</v>
      </c>
      <c r="D23" s="187">
        <v>2</v>
      </c>
      <c r="E23" s="160"/>
      <c r="F23" s="160"/>
      <c r="G23" s="187">
        <v>2</v>
      </c>
      <c r="H23" s="160"/>
    </row>
    <row r="24" spans="1:8" x14ac:dyDescent="0.2">
      <c r="B24" s="160"/>
      <c r="C24" s="259">
        <v>3</v>
      </c>
      <c r="D24" s="160"/>
      <c r="E24" s="160"/>
      <c r="F24" s="160"/>
      <c r="G24" s="187"/>
      <c r="H24" s="160"/>
    </row>
    <row r="25" spans="1:8" x14ac:dyDescent="0.2">
      <c r="B25" s="160"/>
      <c r="C25" s="259">
        <v>4</v>
      </c>
      <c r="D25" s="160"/>
      <c r="E25" s="160"/>
      <c r="F25" s="160"/>
      <c r="G25" s="187"/>
      <c r="H25" s="160"/>
    </row>
    <row r="26" spans="1:8" x14ac:dyDescent="0.2">
      <c r="B26" s="160"/>
      <c r="C26" s="259"/>
      <c r="D26" s="160"/>
      <c r="E26" s="160"/>
      <c r="F26" s="160"/>
      <c r="G26" s="187"/>
      <c r="H26" s="160"/>
    </row>
    <row r="27" spans="1:8" x14ac:dyDescent="0.2">
      <c r="B27" s="160"/>
      <c r="C27" s="160"/>
      <c r="D27" s="160"/>
      <c r="E27" s="160"/>
      <c r="F27" s="160"/>
      <c r="G27" s="187">
        <f>SUM(G22:G26)</f>
        <v>3</v>
      </c>
      <c r="H27" s="160"/>
    </row>
    <row r="28" spans="1:8" ht="12.75" customHeight="1" x14ac:dyDescent="0.2">
      <c r="D28" s="706" t="s">
        <v>13</v>
      </c>
      <c r="E28" s="706"/>
      <c r="F28" s="706"/>
      <c r="G28" s="706"/>
    </row>
    <row r="29" spans="1:8" ht="12.75" customHeight="1" x14ac:dyDescent="0.2">
      <c r="D29" s="574" t="s">
        <v>14</v>
      </c>
      <c r="E29" s="574"/>
      <c r="F29" s="574"/>
      <c r="G29" s="574"/>
    </row>
    <row r="30" spans="1:8" ht="12.75" customHeight="1" x14ac:dyDescent="0.2">
      <c r="D30" s="574" t="s">
        <v>91</v>
      </c>
      <c r="E30" s="574"/>
      <c r="F30" s="574"/>
      <c r="G30" s="574"/>
    </row>
    <row r="31" spans="1:8" x14ac:dyDescent="0.2">
      <c r="B31" s="235" t="s">
        <v>12</v>
      </c>
    </row>
  </sheetData>
  <mergeCells count="13">
    <mergeCell ref="D28:G28"/>
    <mergeCell ref="D29:G29"/>
    <mergeCell ref="D30:G30"/>
    <mergeCell ref="B11:B12"/>
    <mergeCell ref="C11:C12"/>
    <mergeCell ref="D11:G11"/>
    <mergeCell ref="H11:H12"/>
    <mergeCell ref="C14:H14"/>
    <mergeCell ref="C21:H21"/>
    <mergeCell ref="A2:H2"/>
    <mergeCell ref="A3:H3"/>
    <mergeCell ref="A5:H5"/>
    <mergeCell ref="A7:B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topLeftCell="A4" zoomScaleNormal="100" zoomScaleSheetLayoutView="100" workbookViewId="0">
      <selection activeCell="K20" sqref="K20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 x14ac:dyDescent="0.35">
      <c r="A1" s="576" t="s">
        <v>0</v>
      </c>
      <c r="B1" s="576"/>
      <c r="C1" s="576"/>
      <c r="D1" s="576"/>
      <c r="E1" s="576"/>
      <c r="F1" s="576"/>
      <c r="G1" s="226" t="s">
        <v>720</v>
      </c>
    </row>
    <row r="2" spans="1:7" ht="21" x14ac:dyDescent="0.35">
      <c r="A2" s="577" t="s">
        <v>666</v>
      </c>
      <c r="B2" s="577"/>
      <c r="C2" s="577"/>
      <c r="D2" s="577"/>
      <c r="E2" s="577"/>
      <c r="F2" s="577"/>
      <c r="G2" s="577"/>
    </row>
    <row r="3" spans="1:7" ht="15" x14ac:dyDescent="0.3">
      <c r="A3" s="228"/>
      <c r="B3" s="228"/>
    </row>
    <row r="4" spans="1:7" ht="18" customHeight="1" x14ac:dyDescent="0.35">
      <c r="A4" s="578" t="s">
        <v>721</v>
      </c>
      <c r="B4" s="578"/>
      <c r="C4" s="578"/>
      <c r="D4" s="578"/>
      <c r="E4" s="578"/>
      <c r="F4" s="578"/>
      <c r="G4" s="578"/>
    </row>
    <row r="5" spans="1:7" ht="15" x14ac:dyDescent="0.3">
      <c r="A5" s="229" t="s">
        <v>274</v>
      </c>
      <c r="B5" s="229"/>
    </row>
    <row r="6" spans="1:7" ht="15" x14ac:dyDescent="0.3">
      <c r="A6" s="229"/>
      <c r="B6" s="229"/>
      <c r="F6" s="579" t="s">
        <v>837</v>
      </c>
      <c r="G6" s="579"/>
    </row>
    <row r="7" spans="1:7" ht="59.25" customHeight="1" x14ac:dyDescent="0.2">
      <c r="A7" s="230" t="s">
        <v>2</v>
      </c>
      <c r="B7" s="343" t="s">
        <v>3</v>
      </c>
      <c r="C7" s="348" t="s">
        <v>722</v>
      </c>
      <c r="D7" s="348" t="s">
        <v>723</v>
      </c>
      <c r="E7" s="348" t="s">
        <v>724</v>
      </c>
      <c r="F7" s="348" t="s">
        <v>725</v>
      </c>
      <c r="G7" s="348" t="s">
        <v>726</v>
      </c>
    </row>
    <row r="8" spans="1:7" s="226" customFormat="1" ht="15" x14ac:dyDescent="0.25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</row>
    <row r="9" spans="1:7" x14ac:dyDescent="0.2">
      <c r="A9" s="179"/>
      <c r="B9" s="3" t="s">
        <v>898</v>
      </c>
      <c r="C9" s="382">
        <v>280</v>
      </c>
      <c r="D9" s="382" t="s">
        <v>903</v>
      </c>
      <c r="E9" s="382">
        <v>2</v>
      </c>
      <c r="F9" s="382" t="s">
        <v>903</v>
      </c>
      <c r="G9" s="382" t="s">
        <v>903</v>
      </c>
    </row>
    <row r="10" spans="1:7" x14ac:dyDescent="0.2">
      <c r="A10" s="9"/>
      <c r="B10" s="9"/>
      <c r="C10" s="233"/>
      <c r="D10" s="233"/>
      <c r="E10" s="233"/>
      <c r="F10" s="233"/>
      <c r="G10" s="233"/>
    </row>
    <row r="11" spans="1:7" x14ac:dyDescent="0.2">
      <c r="A11" s="9"/>
      <c r="B11" s="9"/>
      <c r="C11" s="233"/>
      <c r="D11" s="233"/>
      <c r="E11" s="233"/>
      <c r="F11" s="233"/>
      <c r="G11" s="233"/>
    </row>
    <row r="12" spans="1:7" x14ac:dyDescent="0.2">
      <c r="A12" s="9"/>
      <c r="B12" s="9"/>
      <c r="C12" s="233"/>
      <c r="D12" s="233"/>
      <c r="E12" s="233"/>
      <c r="F12" s="233"/>
      <c r="G12" s="233"/>
    </row>
    <row r="13" spans="1:7" x14ac:dyDescent="0.2">
      <c r="A13" s="9"/>
      <c r="B13" s="9"/>
      <c r="C13" s="233"/>
      <c r="D13" s="233"/>
      <c r="E13" s="233"/>
      <c r="F13" s="233"/>
      <c r="G13" s="233"/>
    </row>
    <row r="14" spans="1:7" x14ac:dyDescent="0.2">
      <c r="A14" s="9"/>
      <c r="B14" s="9"/>
      <c r="C14" s="233"/>
      <c r="D14" s="233"/>
      <c r="E14" s="233"/>
      <c r="F14" s="233"/>
      <c r="G14" s="233"/>
    </row>
    <row r="15" spans="1:7" x14ac:dyDescent="0.2">
      <c r="A15" s="30" t="s">
        <v>19</v>
      </c>
      <c r="B15" s="9"/>
      <c r="C15" s="382">
        <v>280</v>
      </c>
      <c r="D15" s="382" t="s">
        <v>903</v>
      </c>
      <c r="E15" s="382">
        <v>2</v>
      </c>
      <c r="F15" s="382" t="s">
        <v>903</v>
      </c>
      <c r="G15" s="382" t="s">
        <v>903</v>
      </c>
    </row>
    <row r="17" spans="1:13" x14ac:dyDescent="0.2">
      <c r="A17" s="234"/>
    </row>
    <row r="20" spans="1:13" ht="15" customHeight="1" x14ac:dyDescent="0.2">
      <c r="A20" s="349"/>
      <c r="B20" s="349"/>
      <c r="C20" s="349"/>
      <c r="D20" s="349"/>
      <c r="E20" s="349"/>
      <c r="F20" s="604" t="s">
        <v>13</v>
      </c>
      <c r="G20" s="604"/>
      <c r="H20" s="350"/>
      <c r="I20" s="350"/>
    </row>
    <row r="21" spans="1:13" ht="15" customHeight="1" x14ac:dyDescent="0.2">
      <c r="A21" s="349"/>
      <c r="B21" s="349"/>
      <c r="C21" s="349"/>
      <c r="D21" s="349"/>
      <c r="E21" s="349"/>
      <c r="F21" s="604" t="s">
        <v>14</v>
      </c>
      <c r="G21" s="604"/>
      <c r="H21" s="350"/>
      <c r="I21" s="350"/>
    </row>
    <row r="22" spans="1:13" ht="15" customHeight="1" x14ac:dyDescent="0.2">
      <c r="A22" s="349"/>
      <c r="B22" s="349"/>
      <c r="C22" s="349"/>
      <c r="D22" s="349"/>
      <c r="E22" s="349"/>
      <c r="F22" s="711" t="s">
        <v>91</v>
      </c>
      <c r="G22" s="711"/>
      <c r="H22" s="711"/>
      <c r="I22" s="711"/>
    </row>
    <row r="23" spans="1:13" x14ac:dyDescent="0.2">
      <c r="A23" s="349" t="s">
        <v>12</v>
      </c>
      <c r="C23" s="349"/>
      <c r="D23" s="349"/>
      <c r="E23" s="349"/>
      <c r="F23" s="710" t="s">
        <v>88</v>
      </c>
      <c r="G23" s="710"/>
      <c r="H23" s="349"/>
      <c r="I23" s="349"/>
    </row>
    <row r="24" spans="1:13" x14ac:dyDescent="0.2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</row>
  </sheetData>
  <mergeCells count="8">
    <mergeCell ref="F23:G23"/>
    <mergeCell ref="A1:F1"/>
    <mergeCell ref="A2:G2"/>
    <mergeCell ref="A4:G4"/>
    <mergeCell ref="F6:G6"/>
    <mergeCell ref="F20:G20"/>
    <mergeCell ref="F21:G21"/>
    <mergeCell ref="F22:I2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Normal="100" zoomScaleSheetLayoutView="100" workbookViewId="0">
      <selection activeCell="L18" sqref="L18:M18"/>
    </sheetView>
  </sheetViews>
  <sheetFormatPr defaultRowHeight="12.75" x14ac:dyDescent="0.2"/>
  <cols>
    <col min="1" max="1" width="8.28515625" customWidth="1"/>
    <col min="2" max="2" width="10.140625" customWidth="1"/>
    <col min="3" max="3" width="8.7109375" customWidth="1"/>
    <col min="4" max="4" width="12.7109375" customWidth="1"/>
    <col min="5" max="5" width="10.5703125" customWidth="1"/>
    <col min="6" max="6" width="12.42578125" customWidth="1"/>
    <col min="7" max="7" width="7.5703125" customWidth="1"/>
    <col min="8" max="8" width="7.85546875" customWidth="1"/>
    <col min="9" max="9" width="10" customWidth="1"/>
    <col min="12" max="12" width="10.85546875" customWidth="1"/>
  </cols>
  <sheetData>
    <row r="1" spans="1:15" ht="18" x14ac:dyDescent="0.3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713" t="s">
        <v>860</v>
      </c>
      <c r="O1" s="713"/>
    </row>
    <row r="2" spans="1:15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</row>
    <row r="3" spans="1:15" ht="15" x14ac:dyDescent="0.3">
      <c r="A3" s="228"/>
      <c r="B3" s="228"/>
    </row>
    <row r="4" spans="1:15" ht="18" customHeight="1" x14ac:dyDescent="0.35">
      <c r="A4" s="578" t="s">
        <v>878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</row>
    <row r="5" spans="1:15" ht="15" x14ac:dyDescent="0.3">
      <c r="A5" s="229" t="s">
        <v>274</v>
      </c>
      <c r="B5" s="229"/>
    </row>
    <row r="6" spans="1:15" ht="15" x14ac:dyDescent="0.3">
      <c r="A6" s="229"/>
      <c r="B6" s="229"/>
      <c r="M6" s="636" t="s">
        <v>837</v>
      </c>
      <c r="N6" s="636"/>
      <c r="O6" s="636"/>
    </row>
    <row r="7" spans="1:15" ht="59.25" customHeight="1" x14ac:dyDescent="0.2">
      <c r="A7" s="694" t="s">
        <v>2</v>
      </c>
      <c r="B7" s="694" t="s">
        <v>3</v>
      </c>
      <c r="C7" s="714" t="s">
        <v>861</v>
      </c>
      <c r="D7" s="712" t="s">
        <v>862</v>
      </c>
      <c r="E7" s="712" t="s">
        <v>863</v>
      </c>
      <c r="F7" s="712" t="s">
        <v>864</v>
      </c>
      <c r="G7" s="712" t="s">
        <v>865</v>
      </c>
      <c r="H7" s="712"/>
      <c r="I7" s="712"/>
      <c r="J7" s="712"/>
      <c r="K7" s="712"/>
      <c r="L7" s="712" t="s">
        <v>866</v>
      </c>
      <c r="M7" s="712" t="s">
        <v>867</v>
      </c>
      <c r="N7" s="712"/>
      <c r="O7" s="712"/>
    </row>
    <row r="8" spans="1:15" s="226" customFormat="1" ht="15.75" customHeight="1" x14ac:dyDescent="0.25">
      <c r="A8" s="694"/>
      <c r="B8" s="694"/>
      <c r="C8" s="715"/>
      <c r="D8" s="712"/>
      <c r="E8" s="712"/>
      <c r="F8" s="712"/>
      <c r="G8" s="712" t="s">
        <v>868</v>
      </c>
      <c r="H8" s="712"/>
      <c r="I8" s="712" t="s">
        <v>869</v>
      </c>
      <c r="J8" s="712" t="s">
        <v>870</v>
      </c>
      <c r="K8" s="712" t="s">
        <v>871</v>
      </c>
      <c r="L8" s="712"/>
      <c r="M8" s="712" t="s">
        <v>99</v>
      </c>
      <c r="N8" s="712" t="s">
        <v>872</v>
      </c>
      <c r="O8" s="712" t="s">
        <v>873</v>
      </c>
    </row>
    <row r="9" spans="1:15" ht="12.75" customHeight="1" x14ac:dyDescent="0.2">
      <c r="A9" s="694"/>
      <c r="B9" s="694"/>
      <c r="C9" s="716"/>
      <c r="D9" s="712"/>
      <c r="E9" s="712"/>
      <c r="F9" s="712"/>
      <c r="G9" s="367" t="s">
        <v>874</v>
      </c>
      <c r="H9" s="367" t="s">
        <v>875</v>
      </c>
      <c r="I9" s="712"/>
      <c r="J9" s="712"/>
      <c r="K9" s="712"/>
      <c r="L9" s="712"/>
      <c r="M9" s="712"/>
      <c r="N9" s="712"/>
      <c r="O9" s="712"/>
    </row>
    <row r="10" spans="1:15" x14ac:dyDescent="0.2">
      <c r="A10" s="9"/>
      <c r="B10" s="9"/>
      <c r="C10" s="233"/>
      <c r="D10" s="233"/>
      <c r="E10" s="233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5.5" x14ac:dyDescent="0.2">
      <c r="A11" s="398">
        <v>1</v>
      </c>
      <c r="B11" s="398" t="s">
        <v>900</v>
      </c>
      <c r="C11" s="411">
        <v>280</v>
      </c>
      <c r="D11" s="411">
        <v>280</v>
      </c>
      <c r="E11" s="411">
        <v>280</v>
      </c>
      <c r="F11" s="411">
        <v>79</v>
      </c>
      <c r="G11" s="398">
        <v>79</v>
      </c>
      <c r="H11" s="398">
        <v>79</v>
      </c>
      <c r="I11" s="398">
        <v>0</v>
      </c>
      <c r="J11" s="398">
        <v>0</v>
      </c>
      <c r="K11" s="398">
        <v>79</v>
      </c>
      <c r="L11" s="398" t="s">
        <v>903</v>
      </c>
      <c r="M11" s="398" t="s">
        <v>909</v>
      </c>
      <c r="N11" s="398" t="s">
        <v>903</v>
      </c>
      <c r="O11" s="398" t="s">
        <v>903</v>
      </c>
    </row>
    <row r="12" spans="1:15" x14ac:dyDescent="0.2">
      <c r="A12" s="9"/>
      <c r="B12" s="9"/>
      <c r="C12" s="233"/>
      <c r="D12" s="233"/>
      <c r="E12" s="233"/>
      <c r="F12" s="233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">
      <c r="A13" s="9"/>
      <c r="B13" s="9"/>
      <c r="C13" s="233"/>
      <c r="D13" s="233"/>
      <c r="E13" s="233"/>
      <c r="F13" s="233"/>
      <c r="G13" s="9"/>
      <c r="H13" s="9"/>
      <c r="I13" s="9"/>
      <c r="J13" s="9"/>
      <c r="K13" s="9"/>
      <c r="L13" s="9"/>
      <c r="M13" s="9"/>
      <c r="N13" s="9"/>
      <c r="O13" s="9"/>
    </row>
    <row r="15" spans="1:15" x14ac:dyDescent="0.2">
      <c r="A15" s="234"/>
    </row>
    <row r="18" spans="1:15" ht="15" customHeight="1" x14ac:dyDescent="0.2">
      <c r="A18" s="349"/>
      <c r="B18" s="349"/>
      <c r="C18" s="349"/>
      <c r="D18" s="349"/>
      <c r="G18" s="350"/>
      <c r="H18" s="350"/>
      <c r="L18" s="718" t="s">
        <v>13</v>
      </c>
      <c r="M18" s="718"/>
      <c r="N18" s="368"/>
      <c r="O18" s="368"/>
    </row>
    <row r="19" spans="1:15" ht="15" customHeight="1" x14ac:dyDescent="0.2">
      <c r="A19" s="349"/>
      <c r="B19" s="349"/>
      <c r="C19" s="349"/>
      <c r="D19" s="349"/>
      <c r="G19" s="350"/>
      <c r="H19" s="350"/>
      <c r="L19" s="718" t="s">
        <v>14</v>
      </c>
      <c r="M19" s="718"/>
      <c r="N19" s="718"/>
      <c r="O19" s="718"/>
    </row>
    <row r="20" spans="1:15" ht="15" customHeight="1" x14ac:dyDescent="0.2">
      <c r="A20" s="349"/>
      <c r="B20" s="349"/>
      <c r="C20" s="349"/>
      <c r="D20" s="349"/>
      <c r="G20" s="350"/>
      <c r="H20" s="350"/>
      <c r="L20" s="719" t="s">
        <v>91</v>
      </c>
      <c r="M20" s="719"/>
      <c r="N20" s="719"/>
      <c r="O20" s="719"/>
    </row>
    <row r="21" spans="1:15" x14ac:dyDescent="0.2">
      <c r="A21" s="349" t="s">
        <v>12</v>
      </c>
      <c r="C21" s="349"/>
      <c r="D21" s="349"/>
      <c r="G21" s="349"/>
      <c r="H21" s="349"/>
      <c r="L21" s="717" t="s">
        <v>88</v>
      </c>
      <c r="M21" s="717"/>
      <c r="N21" s="368"/>
      <c r="O21" s="368"/>
    </row>
    <row r="22" spans="1:15" x14ac:dyDescent="0.2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</row>
  </sheetData>
  <mergeCells count="25">
    <mergeCell ref="A7:A9"/>
    <mergeCell ref="B7:B9"/>
    <mergeCell ref="K8:K9"/>
    <mergeCell ref="M8:M9"/>
    <mergeCell ref="I8:I9"/>
    <mergeCell ref="D7:D9"/>
    <mergeCell ref="L7:L9"/>
    <mergeCell ref="J8:J9"/>
    <mergeCell ref="L21:M21"/>
    <mergeCell ref="L19:O19"/>
    <mergeCell ref="L20:O20"/>
    <mergeCell ref="L18:M18"/>
    <mergeCell ref="E7:E9"/>
    <mergeCell ref="F7:F9"/>
    <mergeCell ref="M7:O7"/>
    <mergeCell ref="M6:O6"/>
    <mergeCell ref="O8:O9"/>
    <mergeCell ref="N1:O1"/>
    <mergeCell ref="A1:M1"/>
    <mergeCell ref="A2:N2"/>
    <mergeCell ref="A4:N4"/>
    <mergeCell ref="G7:K7"/>
    <mergeCell ref="N8:N9"/>
    <mergeCell ref="C7:C9"/>
    <mergeCell ref="G8:H8"/>
  </mergeCells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A5" zoomScaleNormal="100" zoomScaleSheetLayoutView="90" workbookViewId="0">
      <selection activeCell="M22" sqref="M22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509"/>
      <c r="E1" s="509"/>
      <c r="H1" s="43"/>
      <c r="I1" s="583" t="s">
        <v>72</v>
      </c>
      <c r="J1" s="583"/>
    </row>
    <row r="2" spans="1:19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9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9" ht="10.5" customHeight="1" x14ac:dyDescent="0.2"/>
    <row r="5" spans="1:19" s="16" customFormat="1" ht="24.75" customHeight="1" x14ac:dyDescent="0.25">
      <c r="A5" s="720" t="s">
        <v>461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02" t="s">
        <v>170</v>
      </c>
      <c r="B7" s="502"/>
      <c r="E7" s="668"/>
      <c r="F7" s="668"/>
      <c r="G7" s="668"/>
      <c r="H7" s="668"/>
      <c r="I7" s="668" t="s">
        <v>840</v>
      </c>
      <c r="J7" s="668"/>
      <c r="K7" s="668"/>
    </row>
    <row r="8" spans="1:19" s="14" customFormat="1" ht="15.75" hidden="1" x14ac:dyDescent="0.25">
      <c r="C8" s="589" t="s">
        <v>16</v>
      </c>
      <c r="D8" s="589"/>
      <c r="E8" s="589"/>
      <c r="F8" s="589"/>
      <c r="G8" s="589"/>
      <c r="H8" s="589"/>
      <c r="I8" s="589"/>
      <c r="J8" s="589"/>
    </row>
    <row r="9" spans="1:19" ht="44.25" customHeight="1" x14ac:dyDescent="0.2">
      <c r="A9" s="581" t="s">
        <v>26</v>
      </c>
      <c r="B9" s="581" t="s">
        <v>62</v>
      </c>
      <c r="C9" s="482" t="s">
        <v>488</v>
      </c>
      <c r="D9" s="484"/>
      <c r="E9" s="482" t="s">
        <v>41</v>
      </c>
      <c r="F9" s="484"/>
      <c r="G9" s="482" t="s">
        <v>42</v>
      </c>
      <c r="H9" s="484"/>
      <c r="I9" s="485" t="s">
        <v>111</v>
      </c>
      <c r="J9" s="485"/>
      <c r="K9" s="581" t="s">
        <v>540</v>
      </c>
      <c r="R9" s="9"/>
      <c r="S9" s="13"/>
    </row>
    <row r="10" spans="1:19" s="15" customFormat="1" ht="42.6" customHeight="1" x14ac:dyDescent="0.2">
      <c r="A10" s="582"/>
      <c r="B10" s="582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143</v>
      </c>
      <c r="J10" s="5" t="s">
        <v>144</v>
      </c>
      <c r="K10" s="582"/>
    </row>
    <row r="11" spans="1:19" x14ac:dyDescent="0.2">
      <c r="A11" s="164">
        <v>1</v>
      </c>
      <c r="B11" s="164">
        <v>2</v>
      </c>
      <c r="C11" s="164">
        <v>3</v>
      </c>
      <c r="D11" s="164">
        <v>4</v>
      </c>
      <c r="E11" s="164">
        <v>5</v>
      </c>
      <c r="F11" s="164">
        <v>6</v>
      </c>
      <c r="G11" s="164">
        <v>7</v>
      </c>
      <c r="H11" s="164">
        <v>8</v>
      </c>
      <c r="I11" s="164">
        <v>9</v>
      </c>
      <c r="J11" s="164">
        <v>10</v>
      </c>
      <c r="K11" s="3">
        <v>11</v>
      </c>
    </row>
    <row r="12" spans="1:19" ht="17.25" customHeight="1" x14ac:dyDescent="0.2">
      <c r="A12" s="8">
        <v>1</v>
      </c>
      <c r="B12" s="18" t="s">
        <v>395</v>
      </c>
      <c r="C12" s="382">
        <v>0</v>
      </c>
      <c r="D12" s="382">
        <v>0</v>
      </c>
      <c r="E12" s="382">
        <v>0</v>
      </c>
      <c r="F12" s="382">
        <v>0</v>
      </c>
      <c r="G12" s="412">
        <v>0</v>
      </c>
      <c r="H12" s="412">
        <v>0</v>
      </c>
      <c r="I12" s="412">
        <v>0</v>
      </c>
      <c r="J12" s="412">
        <v>0</v>
      </c>
      <c r="K12" s="412">
        <v>0</v>
      </c>
    </row>
    <row r="13" spans="1:19" ht="17.25" customHeight="1" x14ac:dyDescent="0.2">
      <c r="A13" s="8">
        <v>2</v>
      </c>
      <c r="B13" s="18" t="s">
        <v>396</v>
      </c>
      <c r="C13" s="382">
        <v>0</v>
      </c>
      <c r="D13" s="382">
        <v>0</v>
      </c>
      <c r="E13" s="382">
        <v>0</v>
      </c>
      <c r="F13" s="382">
        <v>0</v>
      </c>
      <c r="G13" s="412">
        <v>0</v>
      </c>
      <c r="H13" s="412">
        <v>0</v>
      </c>
      <c r="I13" s="413">
        <v>0</v>
      </c>
      <c r="J13" s="412">
        <v>0</v>
      </c>
      <c r="K13" s="413">
        <v>0</v>
      </c>
    </row>
    <row r="14" spans="1:19" ht="17.25" customHeight="1" x14ac:dyDescent="0.2">
      <c r="A14" s="8">
        <v>3</v>
      </c>
      <c r="B14" s="18" t="s">
        <v>397</v>
      </c>
      <c r="C14" s="382">
        <v>0</v>
      </c>
      <c r="D14" s="382">
        <v>0</v>
      </c>
      <c r="E14" s="382">
        <v>0</v>
      </c>
      <c r="F14" s="382">
        <v>0</v>
      </c>
      <c r="G14" s="412">
        <v>0</v>
      </c>
      <c r="H14" s="412">
        <v>0</v>
      </c>
      <c r="I14" s="413">
        <v>0</v>
      </c>
      <c r="J14" s="412">
        <v>0</v>
      </c>
      <c r="K14" s="413">
        <v>0</v>
      </c>
    </row>
    <row r="15" spans="1:19" ht="17.25" customHeight="1" x14ac:dyDescent="0.2">
      <c r="A15" s="8">
        <v>4</v>
      </c>
      <c r="B15" s="18" t="s">
        <v>398</v>
      </c>
      <c r="C15" s="382">
        <v>0</v>
      </c>
      <c r="D15" s="382">
        <v>0</v>
      </c>
      <c r="E15" s="382">
        <v>0</v>
      </c>
      <c r="F15" s="382">
        <v>0</v>
      </c>
      <c r="G15" s="412">
        <v>0</v>
      </c>
      <c r="H15" s="412">
        <v>0</v>
      </c>
      <c r="I15" s="413">
        <v>0</v>
      </c>
      <c r="J15" s="412">
        <v>0</v>
      </c>
      <c r="K15" s="413">
        <v>0</v>
      </c>
    </row>
    <row r="16" spans="1:19" ht="17.25" customHeight="1" x14ac:dyDescent="0.2">
      <c r="A16" s="8">
        <v>5</v>
      </c>
      <c r="B16" s="18" t="s">
        <v>399</v>
      </c>
      <c r="C16" s="382">
        <v>0</v>
      </c>
      <c r="D16" s="382">
        <v>0</v>
      </c>
      <c r="E16" s="382">
        <v>0</v>
      </c>
      <c r="F16" s="382">
        <v>0</v>
      </c>
      <c r="G16" s="412">
        <v>0</v>
      </c>
      <c r="H16" s="412">
        <v>0</v>
      </c>
      <c r="I16" s="413">
        <v>0</v>
      </c>
      <c r="J16" s="412">
        <v>0</v>
      </c>
      <c r="K16" s="413">
        <v>0</v>
      </c>
    </row>
    <row r="17" spans="1:16" ht="17.25" customHeight="1" x14ac:dyDescent="0.2">
      <c r="A17" s="8">
        <v>6</v>
      </c>
      <c r="B17" s="18" t="s">
        <v>400</v>
      </c>
      <c r="C17" s="3">
        <v>50</v>
      </c>
      <c r="D17" s="3">
        <v>16.239999999999998</v>
      </c>
      <c r="E17" s="1">
        <v>50</v>
      </c>
      <c r="F17" s="3">
        <v>16.239999999999998</v>
      </c>
      <c r="G17" s="412">
        <v>0</v>
      </c>
      <c r="H17" s="412">
        <v>0</v>
      </c>
      <c r="I17" s="392">
        <v>0</v>
      </c>
      <c r="J17" s="412">
        <v>0</v>
      </c>
      <c r="K17" s="413">
        <v>0</v>
      </c>
    </row>
    <row r="18" spans="1:16" ht="17.25" customHeight="1" x14ac:dyDescent="0.2">
      <c r="A18" s="8">
        <v>7</v>
      </c>
      <c r="B18" s="18" t="s">
        <v>401</v>
      </c>
      <c r="C18" s="3">
        <v>0</v>
      </c>
      <c r="D18" s="3">
        <v>0</v>
      </c>
      <c r="E18" s="3"/>
      <c r="F18" s="3">
        <v>0</v>
      </c>
      <c r="G18" s="412">
        <v>0</v>
      </c>
      <c r="H18" s="412">
        <v>0</v>
      </c>
      <c r="I18" s="392">
        <v>0</v>
      </c>
      <c r="J18" s="412">
        <v>0</v>
      </c>
      <c r="K18" s="413">
        <v>0</v>
      </c>
    </row>
    <row r="19" spans="1:16" s="13" customFormat="1" ht="14.25" customHeight="1" x14ac:dyDescent="0.2">
      <c r="A19" s="8">
        <v>8</v>
      </c>
      <c r="B19" s="18" t="s">
        <v>271</v>
      </c>
      <c r="C19" s="3">
        <v>0</v>
      </c>
      <c r="D19" s="3">
        <v>0</v>
      </c>
      <c r="E19" s="382"/>
      <c r="F19" s="382">
        <v>0</v>
      </c>
      <c r="G19" s="412">
        <v>0</v>
      </c>
      <c r="H19" s="412">
        <v>0</v>
      </c>
      <c r="I19" s="392">
        <v>0</v>
      </c>
      <c r="J19" s="412">
        <v>0</v>
      </c>
      <c r="K19" s="413">
        <v>0</v>
      </c>
    </row>
    <row r="20" spans="1:16" s="13" customFormat="1" ht="14.25" customHeight="1" x14ac:dyDescent="0.2">
      <c r="A20" s="8">
        <v>9</v>
      </c>
      <c r="B20" s="18" t="s">
        <v>376</v>
      </c>
      <c r="C20" s="3">
        <v>0</v>
      </c>
      <c r="D20" s="3">
        <v>0</v>
      </c>
      <c r="E20" s="382"/>
      <c r="F20" s="382">
        <v>0</v>
      </c>
      <c r="G20" s="412">
        <v>0</v>
      </c>
      <c r="H20" s="412">
        <v>0</v>
      </c>
      <c r="I20" s="392">
        <v>0</v>
      </c>
      <c r="J20" s="412">
        <v>0</v>
      </c>
      <c r="K20" s="413">
        <v>0</v>
      </c>
    </row>
    <row r="21" spans="1:16" s="13" customFormat="1" ht="14.25" customHeight="1" x14ac:dyDescent="0.2">
      <c r="A21" s="8">
        <v>10</v>
      </c>
      <c r="B21" s="18" t="s">
        <v>539</v>
      </c>
      <c r="C21" s="3">
        <v>0</v>
      </c>
      <c r="D21" s="3">
        <v>0</v>
      </c>
      <c r="G21" s="412">
        <v>0</v>
      </c>
      <c r="H21" s="412">
        <v>0</v>
      </c>
      <c r="I21" s="392">
        <v>0</v>
      </c>
      <c r="J21" s="412">
        <v>0</v>
      </c>
      <c r="K21" s="413">
        <v>0</v>
      </c>
    </row>
    <row r="22" spans="1:16" s="13" customFormat="1" ht="14.25" customHeight="1" x14ac:dyDescent="0.2">
      <c r="A22" s="8">
        <v>11</v>
      </c>
      <c r="B22" s="18" t="s">
        <v>500</v>
      </c>
      <c r="C22" s="3">
        <v>0</v>
      </c>
      <c r="D22" s="396">
        <v>0</v>
      </c>
      <c r="E22" s="382">
        <v>0</v>
      </c>
      <c r="F22" s="414">
        <v>0</v>
      </c>
      <c r="G22" s="412">
        <v>0</v>
      </c>
      <c r="H22" s="412">
        <v>0</v>
      </c>
      <c r="I22" s="412">
        <v>0</v>
      </c>
      <c r="J22" s="412">
        <v>0</v>
      </c>
      <c r="K22" s="413">
        <v>0</v>
      </c>
    </row>
    <row r="23" spans="1:16" s="13" customFormat="1" ht="14.25" customHeight="1" x14ac:dyDescent="0.2">
      <c r="A23" s="8">
        <v>12</v>
      </c>
      <c r="B23" s="18" t="s">
        <v>538</v>
      </c>
      <c r="C23" s="13">
        <v>0</v>
      </c>
      <c r="D23" s="13">
        <v>0</v>
      </c>
      <c r="E23" s="3">
        <v>0</v>
      </c>
      <c r="F23" s="414">
        <v>0</v>
      </c>
      <c r="G23" s="412">
        <v>0</v>
      </c>
      <c r="H23" s="412">
        <v>0</v>
      </c>
      <c r="I23" s="412">
        <f>C22-E23</f>
        <v>0</v>
      </c>
      <c r="J23" s="412">
        <v>0</v>
      </c>
      <c r="K23" s="411" t="s">
        <v>915</v>
      </c>
    </row>
    <row r="24" spans="1:16" s="13" customFormat="1" ht="15.75" customHeight="1" x14ac:dyDescent="0.2">
      <c r="A24" s="3" t="s">
        <v>19</v>
      </c>
      <c r="B24" s="9"/>
      <c r="C24" s="3">
        <f>SUM(C17:C23)</f>
        <v>50</v>
      </c>
      <c r="D24" s="3">
        <f>SUM(D17:D23)</f>
        <v>16.239999999999998</v>
      </c>
      <c r="E24" s="3">
        <v>50</v>
      </c>
      <c r="F24" s="3">
        <v>16.239999999999998</v>
      </c>
      <c r="G24" s="413">
        <v>0</v>
      </c>
      <c r="H24" s="413">
        <v>0</v>
      </c>
      <c r="I24" s="413">
        <v>0</v>
      </c>
      <c r="J24" s="413">
        <v>0</v>
      </c>
      <c r="K24" s="9">
        <v>0</v>
      </c>
    </row>
    <row r="25" spans="1:16" s="13" customFormat="1" x14ac:dyDescent="0.2">
      <c r="A25" s="11"/>
    </row>
    <row r="26" spans="1:16" s="13" customFormat="1" x14ac:dyDescent="0.2">
      <c r="A26" s="11"/>
    </row>
    <row r="27" spans="1:16" s="13" customFormat="1" x14ac:dyDescent="0.2">
      <c r="A27" s="11"/>
    </row>
    <row r="28" spans="1:16" s="16" customFormat="1" ht="13.9" customHeight="1" x14ac:dyDescent="0.2">
      <c r="B28" s="89"/>
      <c r="C28" s="89"/>
      <c r="D28" s="89"/>
      <c r="E28" s="89"/>
      <c r="F28" s="89"/>
      <c r="G28" s="89"/>
      <c r="H28" s="89"/>
      <c r="I28" s="527" t="s">
        <v>13</v>
      </c>
      <c r="J28" s="527"/>
      <c r="K28" s="89"/>
      <c r="L28" s="89"/>
      <c r="M28" s="89"/>
      <c r="N28" s="89"/>
      <c r="O28" s="89"/>
      <c r="P28" s="89"/>
    </row>
    <row r="29" spans="1:16" s="16" customFormat="1" ht="13.15" customHeight="1" x14ac:dyDescent="0.2">
      <c r="A29" s="529" t="s">
        <v>14</v>
      </c>
      <c r="B29" s="529"/>
      <c r="C29" s="529"/>
      <c r="D29" s="529"/>
      <c r="E29" s="529"/>
      <c r="F29" s="529"/>
      <c r="G29" s="529"/>
      <c r="H29" s="529"/>
      <c r="I29" s="529"/>
      <c r="J29" s="529"/>
      <c r="K29" s="89"/>
      <c r="L29" s="89"/>
      <c r="M29" s="89"/>
      <c r="N29" s="89"/>
      <c r="O29" s="89"/>
      <c r="P29" s="89"/>
    </row>
    <row r="30" spans="1:16" s="16" customFormat="1" ht="13.15" customHeight="1" x14ac:dyDescent="0.2">
      <c r="A30" s="529" t="s">
        <v>20</v>
      </c>
      <c r="B30" s="529"/>
      <c r="C30" s="529"/>
      <c r="D30" s="529"/>
      <c r="E30" s="529"/>
      <c r="F30" s="529"/>
      <c r="G30" s="529"/>
      <c r="H30" s="529"/>
      <c r="I30" s="529"/>
      <c r="J30" s="529"/>
      <c r="K30" s="89"/>
      <c r="L30" s="89"/>
      <c r="M30" s="89"/>
      <c r="N30" s="89"/>
      <c r="O30" s="89"/>
      <c r="P30" s="89"/>
    </row>
    <row r="31" spans="1:16" s="16" customFormat="1" x14ac:dyDescent="0.2">
      <c r="A31" s="15" t="s">
        <v>23</v>
      </c>
      <c r="B31" s="15"/>
      <c r="C31" s="15"/>
      <c r="D31" s="15"/>
      <c r="E31" s="15"/>
      <c r="F31" s="15"/>
      <c r="H31" s="509" t="s">
        <v>24</v>
      </c>
      <c r="I31" s="509"/>
    </row>
    <row r="32" spans="1:16" s="16" customFormat="1" x14ac:dyDescent="0.2">
      <c r="A32" s="15"/>
    </row>
    <row r="33" spans="1:10" x14ac:dyDescent="0.2">
      <c r="A33" s="584"/>
      <c r="B33" s="584"/>
      <c r="C33" s="584"/>
      <c r="D33" s="584"/>
      <c r="E33" s="584"/>
      <c r="F33" s="584"/>
      <c r="G33" s="584"/>
      <c r="H33" s="584"/>
      <c r="I33" s="584"/>
      <c r="J33" s="584"/>
    </row>
  </sheetData>
  <mergeCells count="21">
    <mergeCell ref="K9:K10"/>
    <mergeCell ref="I28:J28"/>
    <mergeCell ref="A29:J29"/>
    <mergeCell ref="A30:J30"/>
    <mergeCell ref="H31:I31"/>
    <mergeCell ref="A33:J33"/>
    <mergeCell ref="C8:J8"/>
    <mergeCell ref="A9:A10"/>
    <mergeCell ref="B9:B10"/>
    <mergeCell ref="C9:D9"/>
    <mergeCell ref="E9:F9"/>
    <mergeCell ref="G9:H9"/>
    <mergeCell ref="I9:J9"/>
    <mergeCell ref="D1:E1"/>
    <mergeCell ref="I1:J1"/>
    <mergeCell ref="A2:J2"/>
    <mergeCell ref="A3:J3"/>
    <mergeCell ref="A5:K5"/>
    <mergeCell ref="A7:B7"/>
    <mergeCell ref="E7:H7"/>
    <mergeCell ref="I7:K7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opLeftCell="A4" zoomScaleNormal="100" zoomScaleSheetLayoutView="90" workbookViewId="0">
      <selection activeCell="D20" sqref="D20"/>
    </sheetView>
  </sheetViews>
  <sheetFormatPr defaultRowHeight="12.75" x14ac:dyDescent="0.2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509"/>
      <c r="E1" s="509"/>
      <c r="H1" s="43"/>
      <c r="I1" s="583" t="s">
        <v>402</v>
      </c>
      <c r="J1" s="583"/>
    </row>
    <row r="2" spans="1:19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9" ht="20.25" x14ac:dyDescent="0.3">
      <c r="A3" s="507" t="s">
        <v>700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9" ht="10.5" customHeight="1" x14ac:dyDescent="0.2"/>
    <row r="5" spans="1:19" s="16" customFormat="1" ht="18.75" customHeight="1" x14ac:dyDescent="0.25">
      <c r="A5" s="720" t="s">
        <v>462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02" t="s">
        <v>170</v>
      </c>
      <c r="B7" s="502"/>
      <c r="E7" s="668"/>
      <c r="F7" s="668"/>
      <c r="G7" s="668"/>
      <c r="H7" s="668"/>
      <c r="I7" s="668" t="s">
        <v>840</v>
      </c>
      <c r="J7" s="668"/>
      <c r="K7" s="668"/>
    </row>
    <row r="8" spans="1:19" s="14" customFormat="1" ht="15.75" hidden="1" x14ac:dyDescent="0.25">
      <c r="C8" s="589" t="s">
        <v>16</v>
      </c>
      <c r="D8" s="589"/>
      <c r="E8" s="589"/>
      <c r="F8" s="589"/>
      <c r="G8" s="589"/>
      <c r="H8" s="589"/>
      <c r="I8" s="589"/>
      <c r="J8" s="589"/>
    </row>
    <row r="9" spans="1:19" ht="30" customHeight="1" x14ac:dyDescent="0.2">
      <c r="A9" s="581" t="s">
        <v>26</v>
      </c>
      <c r="B9" s="581" t="s">
        <v>40</v>
      </c>
      <c r="C9" s="482" t="s">
        <v>701</v>
      </c>
      <c r="D9" s="484"/>
      <c r="E9" s="482" t="s">
        <v>41</v>
      </c>
      <c r="F9" s="484"/>
      <c r="G9" s="482" t="s">
        <v>42</v>
      </c>
      <c r="H9" s="484"/>
      <c r="I9" s="485" t="s">
        <v>111</v>
      </c>
      <c r="J9" s="485"/>
      <c r="K9" s="581" t="s">
        <v>256</v>
      </c>
      <c r="R9" s="9"/>
      <c r="S9" s="13"/>
    </row>
    <row r="10" spans="1:19" s="15" customFormat="1" ht="42.6" customHeight="1" x14ac:dyDescent="0.2">
      <c r="A10" s="582"/>
      <c r="B10" s="582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143</v>
      </c>
      <c r="J10" s="5" t="s">
        <v>144</v>
      </c>
      <c r="K10" s="582"/>
    </row>
    <row r="11" spans="1:19" x14ac:dyDescent="0.2">
      <c r="A11" s="164">
        <v>1</v>
      </c>
      <c r="B11" s="164">
        <v>2</v>
      </c>
      <c r="C11" s="164">
        <v>3</v>
      </c>
      <c r="D11" s="164">
        <v>4</v>
      </c>
      <c r="E11" s="164">
        <v>5</v>
      </c>
      <c r="F11" s="164">
        <v>6</v>
      </c>
      <c r="G11" s="164">
        <v>7</v>
      </c>
      <c r="H11" s="164">
        <v>8</v>
      </c>
      <c r="I11" s="164">
        <v>9</v>
      </c>
      <c r="J11" s="164">
        <v>10</v>
      </c>
      <c r="K11" s="3">
        <v>11</v>
      </c>
    </row>
    <row r="12" spans="1:19" x14ac:dyDescent="0.2">
      <c r="A12" s="18">
        <v>1</v>
      </c>
      <c r="B12" s="164" t="s">
        <v>900</v>
      </c>
      <c r="C12" s="188">
        <v>50</v>
      </c>
      <c r="D12" s="415">
        <v>16.239999999999998</v>
      </c>
      <c r="E12" s="164">
        <v>50</v>
      </c>
      <c r="F12" s="164">
        <v>16.239999999999998</v>
      </c>
      <c r="G12" s="416">
        <v>0</v>
      </c>
      <c r="H12" s="416">
        <v>0</v>
      </c>
      <c r="I12" s="416">
        <f>C12-E12-G12</f>
        <v>0</v>
      </c>
      <c r="J12" s="416">
        <f>D12-F12-H12</f>
        <v>0</v>
      </c>
      <c r="K12" s="3" t="s">
        <v>903</v>
      </c>
    </row>
    <row r="13" spans="1:19" x14ac:dyDescent="0.2">
      <c r="A13" s="18">
        <v>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3"/>
    </row>
    <row r="14" spans="1:19" x14ac:dyDescent="0.2">
      <c r="A14" s="18">
        <v>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3"/>
    </row>
    <row r="15" spans="1:19" x14ac:dyDescent="0.2">
      <c r="A15" s="18">
        <v>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3"/>
    </row>
    <row r="16" spans="1:19" x14ac:dyDescent="0.2">
      <c r="A16" s="18">
        <v>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3"/>
    </row>
    <row r="17" spans="1:11" x14ac:dyDescent="0.2">
      <c r="A17" s="18">
        <v>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3"/>
    </row>
    <row r="18" spans="1:11" x14ac:dyDescent="0.2">
      <c r="A18" s="18">
        <v>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3"/>
    </row>
    <row r="19" spans="1:11" x14ac:dyDescent="0.2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">
      <c r="A24" s="1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1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3" customFormat="1" x14ac:dyDescent="0.2">
      <c r="A26" s="10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3" customFormat="1" x14ac:dyDescent="0.2">
      <c r="A27" s="10" t="s">
        <v>44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3" customFormat="1" x14ac:dyDescent="0.2">
      <c r="A28" s="3" t="s">
        <v>19</v>
      </c>
      <c r="B28" s="3" t="s">
        <v>900</v>
      </c>
      <c r="C28" s="3">
        <v>50</v>
      </c>
      <c r="D28" s="396">
        <v>16.239999999999998</v>
      </c>
      <c r="E28" s="3">
        <v>50</v>
      </c>
      <c r="F28" s="3">
        <v>16.239999999999998</v>
      </c>
      <c r="G28" s="417">
        <v>0</v>
      </c>
      <c r="H28" s="417">
        <v>0</v>
      </c>
      <c r="I28" s="417">
        <v>0</v>
      </c>
      <c r="J28" s="417">
        <f>D28-F28-H28</f>
        <v>0</v>
      </c>
      <c r="K28" s="3" t="s">
        <v>903</v>
      </c>
    </row>
    <row r="29" spans="1:11" s="13" customFormat="1" x14ac:dyDescent="0.2">
      <c r="A29" s="11" t="s">
        <v>45</v>
      </c>
    </row>
    <row r="30" spans="1:11" s="13" customFormat="1" x14ac:dyDescent="0.2">
      <c r="A30" s="11"/>
    </row>
    <row r="31" spans="1:11" s="13" customFormat="1" x14ac:dyDescent="0.2">
      <c r="A31" s="11"/>
    </row>
    <row r="32" spans="1:11" s="13" customFormat="1" x14ac:dyDescent="0.2">
      <c r="A32" s="11"/>
    </row>
    <row r="33" spans="1:16" s="16" customFormat="1" ht="13.9" customHeight="1" x14ac:dyDescent="0.2">
      <c r="B33" s="89"/>
      <c r="C33" s="89"/>
      <c r="D33" s="89"/>
      <c r="E33" s="89"/>
      <c r="F33" s="89"/>
      <c r="G33" s="89"/>
      <c r="H33" s="89"/>
      <c r="I33" s="527" t="s">
        <v>13</v>
      </c>
      <c r="J33" s="527"/>
      <c r="K33" s="89"/>
      <c r="L33" s="89"/>
      <c r="M33" s="89"/>
      <c r="N33" s="89"/>
      <c r="O33" s="89"/>
      <c r="P33" s="89"/>
    </row>
    <row r="34" spans="1:16" s="16" customFormat="1" ht="13.15" customHeight="1" x14ac:dyDescent="0.2">
      <c r="A34" s="529" t="s">
        <v>14</v>
      </c>
      <c r="B34" s="529"/>
      <c r="C34" s="529"/>
      <c r="D34" s="529"/>
      <c r="E34" s="529"/>
      <c r="F34" s="529"/>
      <c r="G34" s="529"/>
      <c r="H34" s="529"/>
      <c r="I34" s="529"/>
      <c r="J34" s="529"/>
      <c r="K34" s="89"/>
      <c r="L34" s="89"/>
      <c r="M34" s="89"/>
      <c r="N34" s="89"/>
      <c r="O34" s="89"/>
      <c r="P34" s="89"/>
    </row>
    <row r="35" spans="1:16" s="16" customFormat="1" ht="13.15" customHeight="1" x14ac:dyDescent="0.2">
      <c r="A35" s="529" t="s">
        <v>20</v>
      </c>
      <c r="B35" s="529"/>
      <c r="C35" s="529"/>
      <c r="D35" s="529"/>
      <c r="E35" s="529"/>
      <c r="F35" s="529"/>
      <c r="G35" s="529"/>
      <c r="H35" s="529"/>
      <c r="I35" s="529"/>
      <c r="J35" s="529"/>
      <c r="K35" s="89"/>
      <c r="L35" s="89"/>
      <c r="M35" s="89"/>
      <c r="N35" s="89"/>
      <c r="O35" s="89"/>
      <c r="P35" s="89"/>
    </row>
    <row r="36" spans="1:16" s="16" customFormat="1" x14ac:dyDescent="0.2">
      <c r="A36" s="15" t="s">
        <v>23</v>
      </c>
      <c r="B36" s="15"/>
      <c r="C36" s="15"/>
      <c r="D36" s="15"/>
      <c r="E36" s="15"/>
      <c r="F36" s="15"/>
      <c r="H36" s="509" t="s">
        <v>24</v>
      </c>
      <c r="I36" s="509"/>
    </row>
    <row r="37" spans="1:16" s="16" customFormat="1" x14ac:dyDescent="0.2">
      <c r="A37" s="15"/>
    </row>
    <row r="38" spans="1:16" x14ac:dyDescent="0.2">
      <c r="A38" s="584"/>
      <c r="B38" s="584"/>
      <c r="C38" s="584"/>
      <c r="D38" s="584"/>
      <c r="E38" s="584"/>
      <c r="F38" s="584"/>
      <c r="G38" s="584"/>
      <c r="H38" s="584"/>
      <c r="I38" s="584"/>
      <c r="J38" s="584"/>
    </row>
  </sheetData>
  <mergeCells count="21">
    <mergeCell ref="I1:J1"/>
    <mergeCell ref="A34:J34"/>
    <mergeCell ref="G9:H9"/>
    <mergeCell ref="I9:J9"/>
    <mergeCell ref="D1:E1"/>
    <mergeCell ref="A9:A10"/>
    <mergeCell ref="A38:J38"/>
    <mergeCell ref="E9:F9"/>
    <mergeCell ref="C9:D9"/>
    <mergeCell ref="H36:I36"/>
    <mergeCell ref="A35:J35"/>
    <mergeCell ref="A2:J2"/>
    <mergeCell ref="K9:K10"/>
    <mergeCell ref="C8:J8"/>
    <mergeCell ref="E7:H7"/>
    <mergeCell ref="A3:J3"/>
    <mergeCell ref="I33:J33"/>
    <mergeCell ref="I7:K7"/>
    <mergeCell ref="A7:B7"/>
    <mergeCell ref="A5:K5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Normal="100" zoomScaleSheetLayoutView="90" workbookViewId="0">
      <selection activeCell="E13" sqref="E13:G15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509"/>
      <c r="E1" s="509"/>
      <c r="H1" s="43"/>
      <c r="J1" s="583" t="s">
        <v>73</v>
      </c>
      <c r="K1" s="583"/>
    </row>
    <row r="2" spans="1:19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9" ht="18" x14ac:dyDescent="0.25">
      <c r="A3" s="637" t="s">
        <v>666</v>
      </c>
      <c r="B3" s="637"/>
      <c r="C3" s="637"/>
      <c r="D3" s="637"/>
      <c r="E3" s="637"/>
      <c r="F3" s="637"/>
      <c r="G3" s="637"/>
      <c r="H3" s="637"/>
      <c r="I3" s="637"/>
      <c r="J3" s="637"/>
    </row>
    <row r="4" spans="1:19" ht="10.5" customHeight="1" x14ac:dyDescent="0.2"/>
    <row r="5" spans="1:19" s="16" customFormat="1" ht="15.75" customHeight="1" x14ac:dyDescent="0.2">
      <c r="A5" s="730" t="s">
        <v>463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02" t="s">
        <v>170</v>
      </c>
      <c r="B7" s="502"/>
      <c r="I7" s="668" t="s">
        <v>840</v>
      </c>
      <c r="J7" s="668"/>
      <c r="K7" s="668"/>
    </row>
    <row r="8" spans="1:19" s="14" customFormat="1" ht="15.75" hidden="1" x14ac:dyDescent="0.25">
      <c r="C8" s="589" t="s">
        <v>16</v>
      </c>
      <c r="D8" s="589"/>
      <c r="E8" s="589"/>
      <c r="F8" s="589"/>
      <c r="G8" s="589"/>
      <c r="H8" s="589"/>
      <c r="I8" s="589"/>
      <c r="J8" s="589"/>
    </row>
    <row r="9" spans="1:19" ht="30" customHeight="1" x14ac:dyDescent="0.2">
      <c r="A9" s="581" t="s">
        <v>26</v>
      </c>
      <c r="B9" s="581" t="s">
        <v>40</v>
      </c>
      <c r="C9" s="482" t="s">
        <v>702</v>
      </c>
      <c r="D9" s="484"/>
      <c r="E9" s="482" t="s">
        <v>503</v>
      </c>
      <c r="F9" s="484"/>
      <c r="G9" s="482" t="s">
        <v>42</v>
      </c>
      <c r="H9" s="484"/>
      <c r="I9" s="485" t="s">
        <v>111</v>
      </c>
      <c r="J9" s="485"/>
      <c r="K9" s="581" t="s">
        <v>257</v>
      </c>
      <c r="R9" s="9"/>
      <c r="S9" s="13"/>
    </row>
    <row r="10" spans="1:19" s="15" customFormat="1" ht="46.5" customHeight="1" x14ac:dyDescent="0.2">
      <c r="A10" s="582"/>
      <c r="B10" s="582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143</v>
      </c>
      <c r="J10" s="5" t="s">
        <v>144</v>
      </c>
      <c r="K10" s="582"/>
    </row>
    <row r="11" spans="1:19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9" x14ac:dyDescent="0.2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">
      <c r="A13" s="8">
        <v>2</v>
      </c>
      <c r="B13" s="8"/>
      <c r="C13" s="8"/>
      <c r="D13" s="8"/>
      <c r="E13" s="721" t="s">
        <v>907</v>
      </c>
      <c r="F13" s="722"/>
      <c r="G13" s="723"/>
      <c r="H13" s="8"/>
      <c r="I13" s="8"/>
      <c r="J13" s="8"/>
      <c r="K13" s="8"/>
    </row>
    <row r="14" spans="1:19" x14ac:dyDescent="0.2">
      <c r="A14" s="8">
        <v>3</v>
      </c>
      <c r="B14" s="8"/>
      <c r="C14" s="8"/>
      <c r="D14" s="8"/>
      <c r="E14" s="724"/>
      <c r="F14" s="725"/>
      <c r="G14" s="726"/>
      <c r="H14" s="8"/>
      <c r="I14" s="8"/>
      <c r="J14" s="8"/>
      <c r="K14" s="8"/>
    </row>
    <row r="15" spans="1:19" s="13" customFormat="1" x14ac:dyDescent="0.2">
      <c r="A15" s="10" t="s">
        <v>44</v>
      </c>
      <c r="B15" s="9"/>
      <c r="C15" s="9"/>
      <c r="D15" s="9"/>
      <c r="E15" s="727"/>
      <c r="F15" s="728"/>
      <c r="G15" s="729"/>
      <c r="H15" s="9"/>
      <c r="I15" s="9"/>
      <c r="J15" s="9"/>
      <c r="K15" s="9"/>
    </row>
    <row r="16" spans="1:19" s="13" customFormat="1" x14ac:dyDescent="0.2">
      <c r="A16" s="10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6" s="13" customFormat="1" x14ac:dyDescent="0.2">
      <c r="A17" s="3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6" s="13" customFormat="1" x14ac:dyDescent="0.2"/>
    <row r="19" spans="1:16" s="13" customFormat="1" x14ac:dyDescent="0.2">
      <c r="A19" s="11" t="s">
        <v>45</v>
      </c>
    </row>
    <row r="20" spans="1:16" ht="15.75" customHeight="1" x14ac:dyDescent="0.2">
      <c r="C20" s="585"/>
      <c r="D20" s="585"/>
      <c r="E20" s="585"/>
      <c r="F20" s="585"/>
    </row>
    <row r="21" spans="1:16" s="16" customFormat="1" ht="13.9" customHeight="1" x14ac:dyDescent="0.2">
      <c r="B21" s="89"/>
      <c r="C21" s="89"/>
      <c r="D21" s="89"/>
      <c r="E21" s="89"/>
      <c r="F21" s="89"/>
      <c r="G21" s="89"/>
      <c r="H21" s="89"/>
      <c r="I21" s="527" t="s">
        <v>13</v>
      </c>
      <c r="J21" s="527"/>
      <c r="K21" s="89"/>
      <c r="L21" s="89"/>
      <c r="M21" s="89"/>
      <c r="N21" s="89"/>
      <c r="O21" s="89"/>
      <c r="P21" s="89"/>
    </row>
    <row r="22" spans="1:16" s="16" customFormat="1" ht="13.15" customHeight="1" x14ac:dyDescent="0.2">
      <c r="A22" s="529" t="s">
        <v>14</v>
      </c>
      <c r="B22" s="529"/>
      <c r="C22" s="529"/>
      <c r="D22" s="529"/>
      <c r="E22" s="529"/>
      <c r="F22" s="529"/>
      <c r="G22" s="529"/>
      <c r="H22" s="529"/>
      <c r="I22" s="529"/>
      <c r="J22" s="529"/>
      <c r="K22" s="89"/>
      <c r="L22" s="89"/>
      <c r="M22" s="89"/>
      <c r="N22" s="89"/>
      <c r="O22" s="89"/>
      <c r="P22" s="89"/>
    </row>
    <row r="23" spans="1:16" s="16" customFormat="1" ht="13.15" customHeight="1" x14ac:dyDescent="0.2">
      <c r="A23" s="529" t="s">
        <v>20</v>
      </c>
      <c r="B23" s="529"/>
      <c r="C23" s="529"/>
      <c r="D23" s="529"/>
      <c r="E23" s="529"/>
      <c r="F23" s="529"/>
      <c r="G23" s="529"/>
      <c r="H23" s="529"/>
      <c r="I23" s="529"/>
      <c r="J23" s="529"/>
      <c r="K23" s="89"/>
      <c r="L23" s="89"/>
      <c r="M23" s="89"/>
      <c r="N23" s="89"/>
      <c r="O23" s="89"/>
      <c r="P23" s="89"/>
    </row>
    <row r="24" spans="1:16" s="16" customFormat="1" x14ac:dyDescent="0.2">
      <c r="A24" s="15" t="s">
        <v>23</v>
      </c>
      <c r="B24" s="15"/>
      <c r="C24" s="15"/>
      <c r="D24" s="15"/>
      <c r="E24" s="15"/>
      <c r="F24" s="15"/>
      <c r="H24" s="509" t="s">
        <v>24</v>
      </c>
      <c r="I24" s="509"/>
    </row>
    <row r="25" spans="1:16" s="16" customFormat="1" x14ac:dyDescent="0.2">
      <c r="A25" s="15"/>
    </row>
    <row r="26" spans="1:16" x14ac:dyDescent="0.2">
      <c r="A26" s="584"/>
      <c r="B26" s="584"/>
      <c r="C26" s="584"/>
      <c r="D26" s="584"/>
      <c r="E26" s="584"/>
      <c r="F26" s="584"/>
      <c r="G26" s="584"/>
      <c r="H26" s="584"/>
      <c r="I26" s="584"/>
      <c r="J26" s="584"/>
    </row>
  </sheetData>
  <mergeCells count="22">
    <mergeCell ref="J1:K1"/>
    <mergeCell ref="I9:J9"/>
    <mergeCell ref="D1:E1"/>
    <mergeCell ref="A2:J2"/>
    <mergeCell ref="A3:J3"/>
    <mergeCell ref="I7:K7"/>
    <mergeCell ref="A26:J26"/>
    <mergeCell ref="A22:J22"/>
    <mergeCell ref="C20:F20"/>
    <mergeCell ref="B9:B10"/>
    <mergeCell ref="E9:F9"/>
    <mergeCell ref="H24:I24"/>
    <mergeCell ref="A9:A10"/>
    <mergeCell ref="A23:J23"/>
    <mergeCell ref="C9:D9"/>
    <mergeCell ref="I21:J21"/>
    <mergeCell ref="E13:G15"/>
    <mergeCell ref="C8:J8"/>
    <mergeCell ref="G9:H9"/>
    <mergeCell ref="A5:L5"/>
    <mergeCell ref="A7:B7"/>
    <mergeCell ref="K9:K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3" zoomScaleNormal="100" zoomScaleSheetLayoutView="90" workbookViewId="0">
      <selection activeCell="E14" sqref="E14:G16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509"/>
      <c r="E1" s="509"/>
      <c r="H1" s="43"/>
      <c r="J1" s="583" t="s">
        <v>504</v>
      </c>
      <c r="K1" s="583"/>
    </row>
    <row r="2" spans="1:19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</row>
    <row r="3" spans="1:19" ht="18" x14ac:dyDescent="0.25">
      <c r="A3" s="637" t="s">
        <v>666</v>
      </c>
      <c r="B3" s="637"/>
      <c r="C3" s="637"/>
      <c r="D3" s="637"/>
      <c r="E3" s="637"/>
      <c r="F3" s="637"/>
      <c r="G3" s="637"/>
      <c r="H3" s="637"/>
      <c r="I3" s="637"/>
      <c r="J3" s="637"/>
    </row>
    <row r="4" spans="1:19" ht="10.5" customHeight="1" x14ac:dyDescent="0.2"/>
    <row r="5" spans="1:19" s="16" customFormat="1" ht="15.75" customHeight="1" x14ac:dyDescent="0.2">
      <c r="A5" s="731" t="s">
        <v>514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</row>
    <row r="6" spans="1:19" s="16" customFormat="1" ht="15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6" customFormat="1" x14ac:dyDescent="0.2">
      <c r="A7" s="502" t="s">
        <v>170</v>
      </c>
      <c r="B7" s="502"/>
      <c r="I7" s="668" t="s">
        <v>841</v>
      </c>
      <c r="J7" s="668"/>
      <c r="K7" s="668"/>
    </row>
    <row r="8" spans="1:19" s="14" customFormat="1" ht="15.75" hidden="1" x14ac:dyDescent="0.25">
      <c r="C8" s="589" t="s">
        <v>16</v>
      </c>
      <c r="D8" s="589"/>
      <c r="E8" s="589"/>
      <c r="F8" s="589"/>
      <c r="G8" s="589"/>
      <c r="H8" s="589"/>
      <c r="I8" s="589"/>
      <c r="J8" s="589"/>
    </row>
    <row r="9" spans="1:19" ht="31.5" customHeight="1" x14ac:dyDescent="0.2">
      <c r="A9" s="581" t="s">
        <v>26</v>
      </c>
      <c r="B9" s="581" t="s">
        <v>40</v>
      </c>
      <c r="C9" s="482" t="s">
        <v>776</v>
      </c>
      <c r="D9" s="484"/>
      <c r="E9" s="482" t="s">
        <v>503</v>
      </c>
      <c r="F9" s="484"/>
      <c r="G9" s="482" t="s">
        <v>42</v>
      </c>
      <c r="H9" s="484"/>
      <c r="I9" s="485" t="s">
        <v>111</v>
      </c>
      <c r="J9" s="485"/>
      <c r="K9" s="581" t="s">
        <v>541</v>
      </c>
      <c r="R9" s="9"/>
      <c r="S9" s="13"/>
    </row>
    <row r="10" spans="1:19" s="15" customFormat="1" ht="46.5" customHeight="1" x14ac:dyDescent="0.2">
      <c r="A10" s="582"/>
      <c r="B10" s="582"/>
      <c r="C10" s="5" t="s">
        <v>43</v>
      </c>
      <c r="D10" s="5" t="s">
        <v>110</v>
      </c>
      <c r="E10" s="5" t="s">
        <v>43</v>
      </c>
      <c r="F10" s="5" t="s">
        <v>110</v>
      </c>
      <c r="G10" s="5" t="s">
        <v>43</v>
      </c>
      <c r="H10" s="5" t="s">
        <v>110</v>
      </c>
      <c r="I10" s="5" t="s">
        <v>143</v>
      </c>
      <c r="J10" s="5" t="s">
        <v>144</v>
      </c>
      <c r="K10" s="582"/>
    </row>
    <row r="11" spans="1:19" x14ac:dyDescent="0.2">
      <c r="A11" s="320">
        <v>1</v>
      </c>
      <c r="B11" s="320">
        <v>2</v>
      </c>
      <c r="C11" s="320">
        <v>3</v>
      </c>
      <c r="D11" s="320">
        <v>4</v>
      </c>
      <c r="E11" s="320">
        <v>5</v>
      </c>
      <c r="F11" s="320">
        <v>6</v>
      </c>
      <c r="G11" s="320">
        <v>7</v>
      </c>
      <c r="H11" s="320">
        <v>8</v>
      </c>
      <c r="I11" s="320">
        <v>9</v>
      </c>
      <c r="J11" s="320">
        <v>10</v>
      </c>
      <c r="K11" s="320">
        <v>11</v>
      </c>
    </row>
    <row r="12" spans="1:19" x14ac:dyDescent="0.2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">
      <c r="A14" s="8">
        <v>3</v>
      </c>
      <c r="B14" s="8"/>
      <c r="C14" s="8"/>
      <c r="D14" s="8"/>
      <c r="E14" s="732" t="s">
        <v>907</v>
      </c>
      <c r="F14" s="733"/>
      <c r="G14" s="734"/>
      <c r="H14" s="8"/>
      <c r="I14" s="8"/>
      <c r="J14" s="8"/>
      <c r="K14" s="8"/>
    </row>
    <row r="15" spans="1:19" x14ac:dyDescent="0.2">
      <c r="A15" s="8">
        <v>4</v>
      </c>
      <c r="B15" s="8"/>
      <c r="C15" s="8"/>
      <c r="D15" s="8"/>
      <c r="E15" s="735"/>
      <c r="F15" s="736"/>
      <c r="G15" s="737"/>
      <c r="H15" s="8"/>
      <c r="I15" s="8"/>
      <c r="J15" s="8"/>
      <c r="K15" s="8"/>
    </row>
    <row r="16" spans="1:19" x14ac:dyDescent="0.2">
      <c r="A16" s="8">
        <v>5</v>
      </c>
      <c r="B16" s="8"/>
      <c r="C16" s="8"/>
      <c r="D16" s="8"/>
      <c r="E16" s="738"/>
      <c r="F16" s="739"/>
      <c r="G16" s="740"/>
      <c r="H16" s="8"/>
      <c r="I16" s="8"/>
      <c r="J16" s="8"/>
      <c r="K16" s="8"/>
    </row>
    <row r="17" spans="1:16" x14ac:dyDescent="0.2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6" s="13" customFormat="1" x14ac:dyDescent="0.2">
      <c r="A18" s="3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6" s="13" customFormat="1" x14ac:dyDescent="0.2"/>
    <row r="20" spans="1:16" s="13" customFormat="1" x14ac:dyDescent="0.2">
      <c r="A20" s="11" t="s">
        <v>45</v>
      </c>
    </row>
    <row r="21" spans="1:16" ht="15.75" customHeight="1" x14ac:dyDescent="0.2">
      <c r="C21" s="585"/>
      <c r="D21" s="585"/>
      <c r="E21" s="585"/>
      <c r="F21" s="585"/>
    </row>
    <row r="22" spans="1:16" s="16" customFormat="1" ht="13.9" customHeight="1" x14ac:dyDescent="0.2">
      <c r="B22" s="89"/>
      <c r="C22" s="89"/>
      <c r="D22" s="89"/>
      <c r="E22" s="89"/>
      <c r="F22" s="89"/>
      <c r="G22" s="89"/>
      <c r="H22" s="89"/>
      <c r="I22" s="527" t="s">
        <v>13</v>
      </c>
      <c r="J22" s="527"/>
      <c r="K22" s="89"/>
      <c r="L22" s="89"/>
      <c r="M22" s="89"/>
      <c r="N22" s="89"/>
      <c r="O22" s="89"/>
      <c r="P22" s="89"/>
    </row>
    <row r="23" spans="1:16" s="16" customFormat="1" ht="13.15" customHeight="1" x14ac:dyDescent="0.2">
      <c r="A23" s="529" t="s">
        <v>14</v>
      </c>
      <c r="B23" s="529"/>
      <c r="C23" s="529"/>
      <c r="D23" s="529"/>
      <c r="E23" s="529"/>
      <c r="F23" s="529"/>
      <c r="G23" s="529"/>
      <c r="H23" s="529"/>
      <c r="I23" s="529"/>
      <c r="J23" s="529"/>
      <c r="K23" s="89"/>
      <c r="L23" s="89"/>
      <c r="M23" s="89"/>
      <c r="N23" s="89"/>
      <c r="O23" s="89"/>
      <c r="P23" s="89"/>
    </row>
    <row r="24" spans="1:16" s="16" customFormat="1" ht="13.15" customHeight="1" x14ac:dyDescent="0.2">
      <c r="A24" s="529" t="s">
        <v>20</v>
      </c>
      <c r="B24" s="529"/>
      <c r="C24" s="529"/>
      <c r="D24" s="529"/>
      <c r="E24" s="529"/>
      <c r="F24" s="529"/>
      <c r="G24" s="529"/>
      <c r="H24" s="529"/>
      <c r="I24" s="529"/>
      <c r="J24" s="529"/>
      <c r="K24" s="89"/>
      <c r="L24" s="89"/>
      <c r="M24" s="89"/>
      <c r="N24" s="89"/>
      <c r="O24" s="89"/>
      <c r="P24" s="89"/>
    </row>
    <row r="25" spans="1:16" s="16" customFormat="1" x14ac:dyDescent="0.2">
      <c r="A25" s="15" t="s">
        <v>23</v>
      </c>
      <c r="B25" s="15"/>
      <c r="C25" s="15"/>
      <c r="D25" s="15"/>
      <c r="E25" s="15"/>
      <c r="F25" s="15"/>
      <c r="H25" s="509" t="s">
        <v>24</v>
      </c>
      <c r="I25" s="509"/>
    </row>
    <row r="26" spans="1:16" s="16" customFormat="1" x14ac:dyDescent="0.2">
      <c r="A26" s="15"/>
    </row>
    <row r="27" spans="1:16" x14ac:dyDescent="0.2">
      <c r="A27" s="584"/>
      <c r="B27" s="584"/>
      <c r="C27" s="584"/>
      <c r="D27" s="584"/>
      <c r="E27" s="584"/>
      <c r="F27" s="584"/>
      <c r="G27" s="584"/>
      <c r="H27" s="584"/>
      <c r="I27" s="584"/>
      <c r="J27" s="584"/>
    </row>
  </sheetData>
  <mergeCells count="22">
    <mergeCell ref="A27:J27"/>
    <mergeCell ref="K9:K10"/>
    <mergeCell ref="C21:F21"/>
    <mergeCell ref="I22:J22"/>
    <mergeCell ref="A23:J23"/>
    <mergeCell ref="A24:J24"/>
    <mergeCell ref="H25:I25"/>
    <mergeCell ref="E14:G16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  <mergeCell ref="A7:B7"/>
    <mergeCell ref="I7:K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A5" zoomScaleNormal="100" zoomScaleSheetLayoutView="100" workbookViewId="0">
      <selection activeCell="M15" sqref="M15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329" customWidth="1"/>
    <col min="5" max="8" width="18.42578125" style="329" customWidth="1"/>
  </cols>
  <sheetData>
    <row r="1" spans="1:15" x14ac:dyDescent="0.2">
      <c r="H1" s="335" t="s">
        <v>543</v>
      </c>
    </row>
    <row r="2" spans="1:15" ht="18" x14ac:dyDescent="0.35">
      <c r="A2" s="576" t="s">
        <v>0</v>
      </c>
      <c r="B2" s="576"/>
      <c r="C2" s="576"/>
      <c r="D2" s="576"/>
      <c r="E2" s="576"/>
      <c r="F2" s="576"/>
      <c r="G2" s="576"/>
      <c r="H2" s="576"/>
      <c r="I2" s="260"/>
      <c r="J2" s="260"/>
      <c r="K2" s="260"/>
      <c r="L2" s="260"/>
      <c r="M2" s="260"/>
      <c r="N2" s="260"/>
      <c r="O2" s="260"/>
    </row>
    <row r="3" spans="1:15" ht="21" x14ac:dyDescent="0.35">
      <c r="A3" s="577" t="s">
        <v>703</v>
      </c>
      <c r="B3" s="577"/>
      <c r="C3" s="577"/>
      <c r="D3" s="577"/>
      <c r="E3" s="577"/>
      <c r="F3" s="577"/>
      <c r="G3" s="577"/>
      <c r="H3" s="577"/>
      <c r="I3" s="261"/>
      <c r="J3" s="261"/>
      <c r="K3" s="261"/>
      <c r="L3" s="261"/>
      <c r="M3" s="261"/>
      <c r="N3" s="261"/>
      <c r="O3" s="261"/>
    </row>
    <row r="4" spans="1:15" ht="15" x14ac:dyDescent="0.3">
      <c r="A4" s="228"/>
      <c r="B4" s="228"/>
      <c r="C4" s="228"/>
      <c r="D4" s="326"/>
      <c r="E4" s="326"/>
      <c r="F4" s="326"/>
      <c r="G4" s="326"/>
      <c r="H4" s="326"/>
      <c r="I4" s="228"/>
      <c r="J4" s="228"/>
      <c r="K4" s="228"/>
      <c r="L4" s="228"/>
      <c r="M4" s="228"/>
      <c r="N4" s="228"/>
      <c r="O4" s="228"/>
    </row>
    <row r="5" spans="1:15" ht="18" x14ac:dyDescent="0.35">
      <c r="A5" s="576" t="s">
        <v>542</v>
      </c>
      <c r="B5" s="576"/>
      <c r="C5" s="576"/>
      <c r="D5" s="576"/>
      <c r="E5" s="576"/>
      <c r="F5" s="576"/>
      <c r="G5" s="576"/>
      <c r="H5" s="576"/>
      <c r="I5" s="260"/>
      <c r="J5" s="260"/>
      <c r="K5" s="260"/>
      <c r="L5" s="260"/>
      <c r="M5" s="260"/>
      <c r="N5" s="260"/>
      <c r="O5" s="260"/>
    </row>
    <row r="6" spans="1:15" ht="15" x14ac:dyDescent="0.3">
      <c r="A6" s="229" t="s">
        <v>274</v>
      </c>
      <c r="B6" s="229"/>
      <c r="C6" s="228"/>
      <c r="D6" s="326"/>
      <c r="E6" s="326"/>
      <c r="F6" s="743" t="s">
        <v>837</v>
      </c>
      <c r="G6" s="743"/>
      <c r="H6" s="743"/>
      <c r="I6" s="228"/>
      <c r="J6" s="228"/>
      <c r="K6" s="228"/>
      <c r="L6" s="262"/>
      <c r="M6" s="262"/>
      <c r="N6" s="741"/>
      <c r="O6" s="741"/>
    </row>
    <row r="7" spans="1:15" ht="31.5" customHeight="1" x14ac:dyDescent="0.2">
      <c r="A7" s="694" t="s">
        <v>2</v>
      </c>
      <c r="B7" s="694" t="s">
        <v>3</v>
      </c>
      <c r="C7" s="742" t="s">
        <v>410</v>
      </c>
      <c r="D7" s="744" t="s">
        <v>520</v>
      </c>
      <c r="E7" s="745"/>
      <c r="F7" s="745"/>
      <c r="G7" s="745"/>
      <c r="H7" s="746"/>
    </row>
    <row r="8" spans="1:15" ht="34.5" customHeight="1" x14ac:dyDescent="0.2">
      <c r="A8" s="694"/>
      <c r="B8" s="694"/>
      <c r="C8" s="742"/>
      <c r="D8" s="327" t="s">
        <v>521</v>
      </c>
      <c r="E8" s="327" t="s">
        <v>522</v>
      </c>
      <c r="F8" s="327" t="s">
        <v>523</v>
      </c>
      <c r="G8" s="327" t="s">
        <v>729</v>
      </c>
      <c r="H8" s="327" t="s">
        <v>51</v>
      </c>
    </row>
    <row r="9" spans="1:15" ht="15" x14ac:dyDescent="0.2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</row>
    <row r="10" spans="1:15" x14ac:dyDescent="0.2">
      <c r="A10" s="9">
        <v>1</v>
      </c>
      <c r="B10" s="3" t="s">
        <v>900</v>
      </c>
      <c r="C10" s="3">
        <v>280</v>
      </c>
      <c r="D10" s="382" t="s">
        <v>521</v>
      </c>
      <c r="E10" s="382">
        <v>0</v>
      </c>
      <c r="F10" s="382">
        <v>0</v>
      </c>
      <c r="G10" s="382">
        <v>0</v>
      </c>
      <c r="H10" s="382">
        <v>0</v>
      </c>
    </row>
    <row r="11" spans="1:15" x14ac:dyDescent="0.2">
      <c r="A11" s="9">
        <v>2</v>
      </c>
      <c r="B11" s="9"/>
      <c r="C11" s="9"/>
      <c r="D11" s="233"/>
      <c r="E11" s="233"/>
      <c r="F11" s="233"/>
      <c r="G11" s="233"/>
      <c r="H11" s="233"/>
    </row>
    <row r="12" spans="1:15" x14ac:dyDescent="0.2">
      <c r="A12" s="9">
        <v>3</v>
      </c>
      <c r="B12" s="9"/>
      <c r="C12" s="9"/>
      <c r="D12" s="233"/>
      <c r="E12" s="233"/>
      <c r="F12" s="233"/>
      <c r="G12" s="233"/>
      <c r="H12" s="233"/>
    </row>
    <row r="13" spans="1:15" x14ac:dyDescent="0.2">
      <c r="A13" s="9">
        <v>4</v>
      </c>
      <c r="B13" s="9"/>
      <c r="C13" s="9"/>
      <c r="D13" s="233"/>
      <c r="E13" s="233"/>
      <c r="F13" s="233"/>
      <c r="G13" s="233"/>
      <c r="H13" s="233"/>
    </row>
    <row r="14" spans="1:15" x14ac:dyDescent="0.2">
      <c r="A14" s="9">
        <v>5</v>
      </c>
      <c r="B14" s="9"/>
      <c r="C14" s="9"/>
      <c r="D14" s="233"/>
      <c r="E14" s="233"/>
      <c r="F14" s="233"/>
      <c r="G14" s="233"/>
      <c r="H14" s="233"/>
    </row>
    <row r="15" spans="1:15" x14ac:dyDescent="0.2">
      <c r="A15" s="9">
        <v>6</v>
      </c>
      <c r="B15" s="9"/>
      <c r="C15" s="9"/>
      <c r="D15" s="233"/>
      <c r="E15" s="233"/>
      <c r="F15" s="233"/>
      <c r="G15" s="233"/>
      <c r="H15" s="233"/>
    </row>
    <row r="16" spans="1:15" x14ac:dyDescent="0.2">
      <c r="A16" s="9">
        <v>7</v>
      </c>
      <c r="B16" s="9"/>
      <c r="C16" s="9"/>
      <c r="D16" s="233"/>
      <c r="E16" s="233"/>
      <c r="F16" s="233"/>
      <c r="G16" s="233"/>
      <c r="H16" s="233"/>
    </row>
    <row r="17" spans="1:9" ht="15" customHeight="1" x14ac:dyDescent="0.2">
      <c r="A17" s="160" t="s">
        <v>7</v>
      </c>
      <c r="B17" s="160"/>
      <c r="C17" s="160"/>
      <c r="D17" s="157"/>
      <c r="E17" s="157"/>
      <c r="F17" s="157"/>
      <c r="G17" s="157"/>
      <c r="H17" s="157"/>
    </row>
    <row r="18" spans="1:9" ht="15" customHeight="1" x14ac:dyDescent="0.2">
      <c r="A18" s="160" t="s">
        <v>19</v>
      </c>
      <c r="B18" s="3" t="s">
        <v>900</v>
      </c>
      <c r="C18" s="3">
        <v>280</v>
      </c>
      <c r="D18" s="382" t="s">
        <v>521</v>
      </c>
      <c r="E18" s="382">
        <v>0</v>
      </c>
      <c r="F18" s="382">
        <v>0</v>
      </c>
      <c r="G18" s="382">
        <v>0</v>
      </c>
      <c r="H18" s="382">
        <v>0</v>
      </c>
    </row>
    <row r="19" spans="1:9" ht="15" customHeight="1" x14ac:dyDescent="0.2">
      <c r="A19" s="235"/>
      <c r="B19" s="235"/>
      <c r="C19" s="235"/>
      <c r="D19" s="236"/>
      <c r="E19" s="236"/>
      <c r="F19" s="236"/>
      <c r="G19" s="236"/>
      <c r="H19" s="236"/>
    </row>
    <row r="20" spans="1:9" ht="15" customHeight="1" x14ac:dyDescent="0.2">
      <c r="A20" s="235"/>
      <c r="B20" s="235"/>
      <c r="C20" s="235"/>
      <c r="D20" s="236"/>
      <c r="E20" s="236"/>
      <c r="F20" s="236"/>
      <c r="G20" s="236"/>
      <c r="H20" s="236"/>
    </row>
    <row r="21" spans="1:9" ht="15" customHeight="1" x14ac:dyDescent="0.2">
      <c r="A21" s="235"/>
      <c r="B21" s="235"/>
      <c r="C21" s="235"/>
      <c r="D21" s="574" t="s">
        <v>13</v>
      </c>
      <c r="E21" s="574"/>
      <c r="F21" s="574"/>
      <c r="G21" s="574"/>
      <c r="H21" s="574"/>
      <c r="I21" s="574"/>
    </row>
    <row r="22" spans="1:9" x14ac:dyDescent="0.2">
      <c r="A22" s="235" t="s">
        <v>12</v>
      </c>
      <c r="C22" s="235"/>
      <c r="D22" s="574" t="s">
        <v>14</v>
      </c>
      <c r="E22" s="574"/>
      <c r="F22" s="574"/>
      <c r="G22" s="574"/>
      <c r="H22" s="574"/>
      <c r="I22" s="574"/>
    </row>
    <row r="23" spans="1:9" x14ac:dyDescent="0.2">
      <c r="D23" s="574" t="s">
        <v>91</v>
      </c>
      <c r="E23" s="574"/>
      <c r="F23" s="574"/>
      <c r="G23" s="574"/>
      <c r="H23" s="574"/>
      <c r="I23" s="574"/>
    </row>
    <row r="24" spans="1:9" x14ac:dyDescent="0.2">
      <c r="D24" s="575" t="s">
        <v>88</v>
      </c>
      <c r="E24" s="575"/>
      <c r="F24" s="575"/>
      <c r="G24" s="575"/>
      <c r="H24" s="575"/>
      <c r="I24" s="235"/>
    </row>
  </sheetData>
  <mergeCells count="13">
    <mergeCell ref="D22:I22"/>
    <mergeCell ref="D23:I23"/>
    <mergeCell ref="D24:H24"/>
    <mergeCell ref="A2:H2"/>
    <mergeCell ref="A3:H3"/>
    <mergeCell ref="A5:H5"/>
    <mergeCell ref="D7:H7"/>
    <mergeCell ref="N6:O6"/>
    <mergeCell ref="A7:A8"/>
    <mergeCell ref="B7:B8"/>
    <mergeCell ref="C7:C8"/>
    <mergeCell ref="F6:H6"/>
    <mergeCell ref="D21:I2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opLeftCell="A25" zoomScale="80" zoomScaleNormal="80" zoomScaleSheetLayoutView="86" workbookViewId="0">
      <selection activeCell="F47" sqref="F47"/>
    </sheetView>
  </sheetViews>
  <sheetFormatPr defaultRowHeight="12.75" x14ac:dyDescent="0.2"/>
  <cols>
    <col min="1" max="1" width="9.28515625" style="15" customWidth="1"/>
    <col min="2" max="3" width="8.5703125" style="15" customWidth="1"/>
    <col min="4" max="4" width="12" style="15" customWidth="1"/>
    <col min="5" max="5" width="8.5703125" style="15" customWidth="1"/>
    <col min="6" max="6" width="9.5703125" style="15" customWidth="1"/>
    <col min="7" max="7" width="8.5703125" style="15" customWidth="1"/>
    <col min="8" max="8" width="11.7109375" style="15" customWidth="1"/>
    <col min="9" max="15" width="8.5703125" style="15" customWidth="1"/>
    <col min="16" max="16" width="13.28515625" style="15" customWidth="1"/>
    <col min="17" max="19" width="8.5703125" style="15" customWidth="1"/>
    <col min="20" max="16384" width="9.140625" style="15"/>
  </cols>
  <sheetData>
    <row r="1" spans="1:19" x14ac:dyDescent="0.2">
      <c r="A1" s="15" t="s">
        <v>11</v>
      </c>
      <c r="H1" s="509"/>
      <c r="I1" s="509"/>
      <c r="R1" s="505" t="s">
        <v>60</v>
      </c>
      <c r="S1" s="505"/>
    </row>
    <row r="2" spans="1:19" s="14" customFormat="1" ht="15.75" x14ac:dyDescent="0.25">
      <c r="A2" s="506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</row>
    <row r="3" spans="1:19" s="14" customFormat="1" ht="20.25" customHeight="1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</row>
    <row r="5" spans="1:19" s="14" customFormat="1" ht="15.75" x14ac:dyDescent="0.25">
      <c r="A5" s="508" t="s">
        <v>667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</row>
    <row r="6" spans="1:19" x14ac:dyDescent="0.2">
      <c r="A6" s="502" t="s">
        <v>170</v>
      </c>
      <c r="B6" s="502"/>
    </row>
    <row r="7" spans="1:19" x14ac:dyDescent="0.2">
      <c r="A7" s="502" t="s">
        <v>177</v>
      </c>
      <c r="B7" s="502"/>
      <c r="C7" s="502"/>
      <c r="D7" s="502"/>
      <c r="E7" s="502"/>
      <c r="F7" s="502"/>
      <c r="G7" s="502"/>
      <c r="H7" s="502"/>
      <c r="I7" s="502"/>
      <c r="R7" s="31"/>
      <c r="S7" s="31"/>
    </row>
    <row r="9" spans="1:19" ht="18" customHeight="1" x14ac:dyDescent="0.2">
      <c r="A9" s="5"/>
      <c r="B9" s="485" t="s">
        <v>47</v>
      </c>
      <c r="C9" s="485"/>
      <c r="D9" s="485" t="s">
        <v>48</v>
      </c>
      <c r="E9" s="485"/>
      <c r="F9" s="485" t="s">
        <v>49</v>
      </c>
      <c r="G9" s="485"/>
      <c r="H9" s="510" t="s">
        <v>50</v>
      </c>
      <c r="I9" s="510"/>
      <c r="J9" s="485" t="s">
        <v>51</v>
      </c>
      <c r="K9" s="485"/>
      <c r="L9" s="27" t="s">
        <v>19</v>
      </c>
    </row>
    <row r="10" spans="1:19" s="71" customFormat="1" ht="13.5" customHeight="1" x14ac:dyDescent="0.2">
      <c r="A10" s="73">
        <v>1</v>
      </c>
      <c r="B10" s="493">
        <v>2</v>
      </c>
      <c r="C10" s="493"/>
      <c r="D10" s="493">
        <v>3</v>
      </c>
      <c r="E10" s="493"/>
      <c r="F10" s="493">
        <v>4</v>
      </c>
      <c r="G10" s="493"/>
      <c r="H10" s="493">
        <v>5</v>
      </c>
      <c r="I10" s="493"/>
      <c r="J10" s="493">
        <v>6</v>
      </c>
      <c r="K10" s="493"/>
      <c r="L10" s="73">
        <v>7</v>
      </c>
    </row>
    <row r="11" spans="1:19" x14ac:dyDescent="0.2">
      <c r="A11" s="3" t="s">
        <v>52</v>
      </c>
      <c r="B11" s="488">
        <v>8</v>
      </c>
      <c r="C11" s="488"/>
      <c r="D11" s="488">
        <v>190</v>
      </c>
      <c r="E11" s="488"/>
      <c r="F11" s="488">
        <v>0</v>
      </c>
      <c r="G11" s="488"/>
      <c r="H11" s="488">
        <v>2</v>
      </c>
      <c r="I11" s="488"/>
      <c r="J11" s="488">
        <v>0</v>
      </c>
      <c r="K11" s="488"/>
      <c r="L11" s="18">
        <v>200</v>
      </c>
    </row>
    <row r="12" spans="1:19" x14ac:dyDescent="0.2">
      <c r="A12" s="3" t="s">
        <v>53</v>
      </c>
      <c r="B12" s="488">
        <v>15</v>
      </c>
      <c r="C12" s="488"/>
      <c r="D12" s="488">
        <v>680</v>
      </c>
      <c r="E12" s="488"/>
      <c r="F12" s="488">
        <v>12</v>
      </c>
      <c r="G12" s="488"/>
      <c r="H12" s="488">
        <v>9</v>
      </c>
      <c r="I12" s="488"/>
      <c r="J12" s="488">
        <v>9</v>
      </c>
      <c r="K12" s="488"/>
      <c r="L12" s="18">
        <v>725</v>
      </c>
    </row>
    <row r="13" spans="1:19" x14ac:dyDescent="0.2">
      <c r="A13" s="3" t="s">
        <v>19</v>
      </c>
      <c r="B13" s="480">
        <f>SUM(B11:B12)</f>
        <v>23</v>
      </c>
      <c r="C13" s="480"/>
      <c r="D13" s="480">
        <f>SUM(D11:D12)</f>
        <v>870</v>
      </c>
      <c r="E13" s="480"/>
      <c r="F13" s="480">
        <f>SUM(F11:F12)</f>
        <v>12</v>
      </c>
      <c r="G13" s="480"/>
      <c r="H13" s="480">
        <f>SUM(H11:H12)</f>
        <v>11</v>
      </c>
      <c r="I13" s="480"/>
      <c r="J13" s="480">
        <f>SUM(J11:J12)</f>
        <v>9</v>
      </c>
      <c r="K13" s="480"/>
      <c r="L13" s="3">
        <f>SUM(L11:L12)</f>
        <v>925</v>
      </c>
    </row>
    <row r="14" spans="1:19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9" x14ac:dyDescent="0.2">
      <c r="A15" s="498" t="s">
        <v>451</v>
      </c>
      <c r="B15" s="498"/>
      <c r="C15" s="498"/>
      <c r="D15" s="498"/>
      <c r="E15" s="498"/>
      <c r="F15" s="498"/>
      <c r="G15" s="498"/>
      <c r="H15" s="12"/>
      <c r="I15" s="12"/>
      <c r="J15" s="12"/>
      <c r="K15" s="12"/>
      <c r="L15" s="12"/>
    </row>
    <row r="16" spans="1:19" ht="12.75" customHeight="1" x14ac:dyDescent="0.2">
      <c r="A16" s="500" t="s">
        <v>186</v>
      </c>
      <c r="B16" s="501"/>
      <c r="C16" s="499" t="s">
        <v>214</v>
      </c>
      <c r="D16" s="499"/>
      <c r="E16" s="3" t="s">
        <v>19</v>
      </c>
      <c r="I16" s="12"/>
      <c r="J16" s="12"/>
      <c r="K16" s="12"/>
      <c r="L16" s="12"/>
    </row>
    <row r="17" spans="1:20" x14ac:dyDescent="0.2">
      <c r="A17" s="478">
        <v>1000</v>
      </c>
      <c r="B17" s="479"/>
      <c r="C17" s="478">
        <v>2946</v>
      </c>
      <c r="D17" s="479"/>
      <c r="E17" s="3">
        <v>3946</v>
      </c>
      <c r="I17" s="12"/>
      <c r="J17" s="12"/>
      <c r="K17" s="12"/>
      <c r="L17" s="12"/>
    </row>
    <row r="18" spans="1:20" x14ac:dyDescent="0.2">
      <c r="A18" s="478"/>
      <c r="B18" s="479"/>
      <c r="C18" s="478"/>
      <c r="D18" s="479"/>
      <c r="E18" s="3"/>
      <c r="I18" s="12"/>
      <c r="J18" s="12"/>
      <c r="K18" s="12"/>
      <c r="L18" s="12"/>
    </row>
    <row r="19" spans="1:20" x14ac:dyDescent="0.2">
      <c r="A19" s="296"/>
      <c r="B19" s="296"/>
      <c r="C19" s="296"/>
      <c r="D19" s="296"/>
      <c r="E19" s="296"/>
      <c r="F19" s="296"/>
      <c r="G19" s="296"/>
      <c r="H19" s="12"/>
      <c r="I19" s="12"/>
      <c r="J19" s="12"/>
      <c r="K19" s="12"/>
      <c r="L19" s="12"/>
    </row>
    <row r="21" spans="1:20" ht="19.149999999999999" customHeight="1" x14ac:dyDescent="0.2">
      <c r="A21" s="497" t="s">
        <v>178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</row>
    <row r="22" spans="1:20" x14ac:dyDescent="0.2">
      <c r="A22" s="485" t="s">
        <v>26</v>
      </c>
      <c r="B22" s="485" t="s">
        <v>54</v>
      </c>
      <c r="C22" s="485"/>
      <c r="D22" s="485"/>
      <c r="E22" s="523" t="s">
        <v>27</v>
      </c>
      <c r="F22" s="523"/>
      <c r="G22" s="523"/>
      <c r="H22" s="523"/>
      <c r="I22" s="523"/>
      <c r="J22" s="523"/>
      <c r="K22" s="523"/>
      <c r="L22" s="523"/>
      <c r="M22" s="480" t="s">
        <v>28</v>
      </c>
      <c r="N22" s="480"/>
      <c r="O22" s="480"/>
      <c r="P22" s="480"/>
      <c r="Q22" s="480"/>
      <c r="R22" s="480"/>
      <c r="S22" s="480"/>
      <c r="T22" s="480"/>
    </row>
    <row r="23" spans="1:20" ht="33.75" customHeight="1" x14ac:dyDescent="0.2">
      <c r="A23" s="485"/>
      <c r="B23" s="485"/>
      <c r="C23" s="485"/>
      <c r="D23" s="485"/>
      <c r="E23" s="482" t="s">
        <v>140</v>
      </c>
      <c r="F23" s="484"/>
      <c r="G23" s="482" t="s">
        <v>179</v>
      </c>
      <c r="H23" s="484"/>
      <c r="I23" s="485" t="s">
        <v>55</v>
      </c>
      <c r="J23" s="485"/>
      <c r="K23" s="482" t="s">
        <v>100</v>
      </c>
      <c r="L23" s="484"/>
      <c r="M23" s="482" t="s">
        <v>101</v>
      </c>
      <c r="N23" s="484"/>
      <c r="O23" s="482" t="s">
        <v>179</v>
      </c>
      <c r="P23" s="484"/>
      <c r="Q23" s="485" t="s">
        <v>55</v>
      </c>
      <c r="R23" s="485"/>
      <c r="S23" s="485" t="s">
        <v>100</v>
      </c>
      <c r="T23" s="485"/>
    </row>
    <row r="24" spans="1:20" s="71" customFormat="1" ht="15.75" customHeight="1" x14ac:dyDescent="0.2">
      <c r="A24" s="73">
        <v>1</v>
      </c>
      <c r="B24" s="520">
        <v>2</v>
      </c>
      <c r="C24" s="521"/>
      <c r="D24" s="522"/>
      <c r="E24" s="520">
        <v>3</v>
      </c>
      <c r="F24" s="522"/>
      <c r="G24" s="520">
        <v>4</v>
      </c>
      <c r="H24" s="522"/>
      <c r="I24" s="493">
        <v>5</v>
      </c>
      <c r="J24" s="493"/>
      <c r="K24" s="493">
        <v>6</v>
      </c>
      <c r="L24" s="493"/>
      <c r="M24" s="520">
        <v>3</v>
      </c>
      <c r="N24" s="522"/>
      <c r="O24" s="520">
        <v>4</v>
      </c>
      <c r="P24" s="522"/>
      <c r="Q24" s="493">
        <v>5</v>
      </c>
      <c r="R24" s="493"/>
      <c r="S24" s="493">
        <v>6</v>
      </c>
      <c r="T24" s="493"/>
    </row>
    <row r="25" spans="1:20" ht="27.75" customHeight="1" x14ac:dyDescent="0.2">
      <c r="A25" s="70">
        <v>1</v>
      </c>
      <c r="B25" s="524" t="s">
        <v>513</v>
      </c>
      <c r="C25" s="525"/>
      <c r="D25" s="526"/>
      <c r="E25" s="491">
        <v>100</v>
      </c>
      <c r="F25" s="492"/>
      <c r="G25" s="478" t="s">
        <v>377</v>
      </c>
      <c r="H25" s="479"/>
      <c r="I25" s="488">
        <v>340</v>
      </c>
      <c r="J25" s="488"/>
      <c r="K25" s="488">
        <v>6</v>
      </c>
      <c r="L25" s="488"/>
      <c r="M25" s="491">
        <v>150</v>
      </c>
      <c r="N25" s="492"/>
      <c r="O25" s="478" t="s">
        <v>377</v>
      </c>
      <c r="P25" s="479"/>
      <c r="Q25" s="488">
        <v>500</v>
      </c>
      <c r="R25" s="488"/>
      <c r="S25" s="488">
        <v>9</v>
      </c>
      <c r="T25" s="488"/>
    </row>
    <row r="26" spans="1:20" x14ac:dyDescent="0.2">
      <c r="A26" s="70">
        <v>2</v>
      </c>
      <c r="B26" s="494" t="s">
        <v>56</v>
      </c>
      <c r="C26" s="495"/>
      <c r="D26" s="496"/>
      <c r="E26" s="491">
        <v>20</v>
      </c>
      <c r="F26" s="492"/>
      <c r="G26" s="486">
        <v>3</v>
      </c>
      <c r="H26" s="487"/>
      <c r="I26" s="488">
        <v>60</v>
      </c>
      <c r="J26" s="488"/>
      <c r="K26" s="488">
        <v>4</v>
      </c>
      <c r="L26" s="488"/>
      <c r="M26" s="491">
        <v>30</v>
      </c>
      <c r="N26" s="492"/>
      <c r="O26" s="486">
        <v>4</v>
      </c>
      <c r="P26" s="487"/>
      <c r="Q26" s="488">
        <v>90</v>
      </c>
      <c r="R26" s="488"/>
      <c r="S26" s="488">
        <v>6</v>
      </c>
      <c r="T26" s="488"/>
    </row>
    <row r="27" spans="1:20" x14ac:dyDescent="0.2">
      <c r="A27" s="70">
        <v>3</v>
      </c>
      <c r="B27" s="494" t="s">
        <v>180</v>
      </c>
      <c r="C27" s="495"/>
      <c r="D27" s="496"/>
      <c r="E27" s="491">
        <v>50</v>
      </c>
      <c r="F27" s="492"/>
      <c r="G27" s="486">
        <v>3</v>
      </c>
      <c r="H27" s="487"/>
      <c r="I27" s="488">
        <v>25</v>
      </c>
      <c r="J27" s="488"/>
      <c r="K27" s="488">
        <v>4</v>
      </c>
      <c r="L27" s="488"/>
      <c r="M27" s="491">
        <v>75</v>
      </c>
      <c r="N27" s="492"/>
      <c r="O27" s="486">
        <v>4</v>
      </c>
      <c r="P27" s="487"/>
      <c r="Q27" s="488">
        <v>38</v>
      </c>
      <c r="R27" s="488"/>
      <c r="S27" s="488">
        <v>6</v>
      </c>
      <c r="T27" s="488"/>
    </row>
    <row r="28" spans="1:20" x14ac:dyDescent="0.2">
      <c r="A28" s="70">
        <v>4</v>
      </c>
      <c r="B28" s="494" t="s">
        <v>57</v>
      </c>
      <c r="C28" s="495"/>
      <c r="D28" s="496"/>
      <c r="E28" s="491">
        <v>5</v>
      </c>
      <c r="F28" s="492"/>
      <c r="G28" s="486">
        <v>0.6</v>
      </c>
      <c r="H28" s="487"/>
      <c r="I28" s="488">
        <v>45</v>
      </c>
      <c r="J28" s="488"/>
      <c r="K28" s="488">
        <v>0</v>
      </c>
      <c r="L28" s="488"/>
      <c r="M28" s="491">
        <v>7.5</v>
      </c>
      <c r="N28" s="492"/>
      <c r="O28" s="486">
        <v>0.9</v>
      </c>
      <c r="P28" s="487"/>
      <c r="Q28" s="488">
        <v>63</v>
      </c>
      <c r="R28" s="488"/>
      <c r="S28" s="488">
        <v>0</v>
      </c>
      <c r="T28" s="488"/>
    </row>
    <row r="29" spans="1:20" x14ac:dyDescent="0.2">
      <c r="A29" s="70">
        <v>5</v>
      </c>
      <c r="B29" s="494" t="s">
        <v>58</v>
      </c>
      <c r="C29" s="495"/>
      <c r="D29" s="496"/>
      <c r="E29" s="491" t="s">
        <v>879</v>
      </c>
      <c r="F29" s="492"/>
      <c r="G29" s="486">
        <v>1</v>
      </c>
      <c r="H29" s="487"/>
      <c r="I29" s="488">
        <v>0</v>
      </c>
      <c r="J29" s="488"/>
      <c r="K29" s="488">
        <v>0</v>
      </c>
      <c r="L29" s="488"/>
      <c r="M29" s="491" t="s">
        <v>882</v>
      </c>
      <c r="N29" s="492"/>
      <c r="O29" s="486">
        <v>0.75</v>
      </c>
      <c r="P29" s="487"/>
      <c r="Q29" s="488">
        <v>0</v>
      </c>
      <c r="R29" s="488"/>
      <c r="S29" s="488">
        <v>0</v>
      </c>
      <c r="T29" s="488"/>
    </row>
    <row r="30" spans="1:20" x14ac:dyDescent="0.2">
      <c r="A30" s="70">
        <v>6</v>
      </c>
      <c r="B30" s="494" t="s">
        <v>59</v>
      </c>
      <c r="C30" s="495"/>
      <c r="D30" s="496"/>
      <c r="E30" s="491" t="s">
        <v>880</v>
      </c>
      <c r="F30" s="492"/>
      <c r="G30" s="486">
        <v>1.9</v>
      </c>
      <c r="H30" s="487"/>
      <c r="I30" s="488">
        <v>0</v>
      </c>
      <c r="J30" s="488"/>
      <c r="K30" s="488">
        <v>0</v>
      </c>
      <c r="L30" s="488"/>
      <c r="M30" s="491" t="s">
        <v>880</v>
      </c>
      <c r="N30" s="492"/>
      <c r="O30" s="486">
        <v>2.19</v>
      </c>
      <c r="P30" s="487"/>
      <c r="Q30" s="488">
        <v>0</v>
      </c>
      <c r="R30" s="488"/>
      <c r="S30" s="488">
        <v>0</v>
      </c>
      <c r="T30" s="488"/>
    </row>
    <row r="31" spans="1:20" x14ac:dyDescent="0.2">
      <c r="A31" s="70">
        <v>7</v>
      </c>
      <c r="B31" s="519" t="s">
        <v>181</v>
      </c>
      <c r="C31" s="519"/>
      <c r="D31" s="519"/>
      <c r="E31" s="488" t="s">
        <v>881</v>
      </c>
      <c r="F31" s="488"/>
      <c r="G31" s="489">
        <v>4</v>
      </c>
      <c r="H31" s="489"/>
      <c r="I31" s="488">
        <v>200</v>
      </c>
      <c r="J31" s="488"/>
      <c r="K31" s="488">
        <v>0</v>
      </c>
      <c r="L31" s="488"/>
      <c r="M31" s="488" t="s">
        <v>881</v>
      </c>
      <c r="N31" s="488"/>
      <c r="O31" s="489">
        <v>4.45</v>
      </c>
      <c r="P31" s="489"/>
      <c r="Q31" s="488">
        <v>225</v>
      </c>
      <c r="R31" s="488"/>
      <c r="S31" s="488">
        <v>0</v>
      </c>
      <c r="T31" s="488"/>
    </row>
    <row r="32" spans="1:20" x14ac:dyDescent="0.2">
      <c r="A32" s="70"/>
      <c r="B32" s="485" t="s">
        <v>19</v>
      </c>
      <c r="C32" s="485"/>
      <c r="D32" s="485"/>
      <c r="E32" s="480"/>
      <c r="F32" s="480"/>
      <c r="G32" s="490">
        <v>13.5</v>
      </c>
      <c r="H32" s="490"/>
      <c r="I32" s="480">
        <v>670</v>
      </c>
      <c r="J32" s="480"/>
      <c r="K32" s="480">
        <v>14</v>
      </c>
      <c r="L32" s="480"/>
      <c r="M32" s="480"/>
      <c r="N32" s="480"/>
      <c r="O32" s="490">
        <v>16.29</v>
      </c>
      <c r="P32" s="490"/>
      <c r="Q32" s="480">
        <v>916</v>
      </c>
      <c r="R32" s="480"/>
      <c r="S32" s="480">
        <v>21</v>
      </c>
      <c r="T32" s="480"/>
    </row>
    <row r="33" spans="1:20" x14ac:dyDescent="0.2">
      <c r="A33" s="130"/>
      <c r="B33" s="131"/>
      <c r="C33" s="131"/>
      <c r="D33" s="13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 x14ac:dyDescent="0.2">
      <c r="A34" s="299" t="s">
        <v>430</v>
      </c>
      <c r="B34" s="532" t="s">
        <v>489</v>
      </c>
      <c r="C34" s="532"/>
      <c r="D34" s="532"/>
      <c r="E34" s="532"/>
      <c r="F34" s="532"/>
      <c r="G34" s="532"/>
      <c r="H34" s="53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">
      <c r="A35" s="299"/>
      <c r="B35" s="131"/>
      <c r="C35" s="131"/>
      <c r="D35" s="13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31" customFormat="1" ht="17.25" customHeight="1" x14ac:dyDescent="0.2">
      <c r="A36" s="2" t="s">
        <v>26</v>
      </c>
      <c r="B36" s="511" t="s">
        <v>431</v>
      </c>
      <c r="C36" s="512"/>
      <c r="D36" s="513"/>
      <c r="E36" s="482" t="s">
        <v>27</v>
      </c>
      <c r="F36" s="483"/>
      <c r="G36" s="483"/>
      <c r="H36" s="483"/>
      <c r="I36" s="483"/>
      <c r="J36" s="484"/>
      <c r="K36" s="480" t="s">
        <v>28</v>
      </c>
      <c r="L36" s="480"/>
      <c r="M36" s="480"/>
      <c r="N36" s="480"/>
      <c r="O36" s="480"/>
      <c r="P36" s="480"/>
      <c r="Q36" s="528"/>
      <c r="R36" s="528"/>
      <c r="S36" s="528"/>
      <c r="T36" s="528"/>
    </row>
    <row r="37" spans="1:20" x14ac:dyDescent="0.2">
      <c r="A37" s="4"/>
      <c r="B37" s="514"/>
      <c r="C37" s="515"/>
      <c r="D37" s="516"/>
      <c r="E37" s="478" t="s">
        <v>448</v>
      </c>
      <c r="F37" s="479"/>
      <c r="G37" s="478" t="s">
        <v>449</v>
      </c>
      <c r="H37" s="479"/>
      <c r="I37" s="478" t="s">
        <v>450</v>
      </c>
      <c r="J37" s="479"/>
      <c r="K37" s="480" t="s">
        <v>448</v>
      </c>
      <c r="L37" s="480"/>
      <c r="M37" s="480" t="s">
        <v>449</v>
      </c>
      <c r="N37" s="480"/>
      <c r="O37" s="480" t="s">
        <v>450</v>
      </c>
      <c r="P37" s="480"/>
      <c r="Q37" s="12"/>
      <c r="R37" s="12"/>
      <c r="S37" s="12"/>
      <c r="T37" s="12"/>
    </row>
    <row r="38" spans="1:20" x14ac:dyDescent="0.2">
      <c r="A38" s="70">
        <v>1</v>
      </c>
      <c r="B38" s="478" t="s">
        <v>883</v>
      </c>
      <c r="C38" s="481"/>
      <c r="D38" s="479"/>
      <c r="E38" s="478" t="s">
        <v>884</v>
      </c>
      <c r="F38" s="479"/>
      <c r="G38" s="478">
        <v>2.5</v>
      </c>
      <c r="H38" s="479"/>
      <c r="I38" s="478" t="s">
        <v>885</v>
      </c>
      <c r="J38" s="479"/>
      <c r="K38" s="480" t="s">
        <v>886</v>
      </c>
      <c r="L38" s="480"/>
      <c r="M38" s="480">
        <v>3</v>
      </c>
      <c r="N38" s="480"/>
      <c r="O38" s="480" t="s">
        <v>885</v>
      </c>
      <c r="P38" s="480"/>
      <c r="Q38" s="12"/>
      <c r="R38" s="12"/>
      <c r="S38" s="12"/>
      <c r="T38" s="12"/>
    </row>
    <row r="39" spans="1:20" x14ac:dyDescent="0.2">
      <c r="A39" s="70">
        <v>2</v>
      </c>
      <c r="B39" s="478" t="s">
        <v>887</v>
      </c>
      <c r="C39" s="481"/>
      <c r="D39" s="479"/>
      <c r="E39" s="478" t="s">
        <v>884</v>
      </c>
      <c r="F39" s="479"/>
      <c r="G39" s="478">
        <v>2.5</v>
      </c>
      <c r="H39" s="479"/>
      <c r="I39" s="478" t="s">
        <v>888</v>
      </c>
      <c r="J39" s="479"/>
      <c r="K39" s="480" t="s">
        <v>886</v>
      </c>
      <c r="L39" s="480"/>
      <c r="M39" s="480">
        <v>3</v>
      </c>
      <c r="N39" s="480"/>
      <c r="O39" s="480" t="s">
        <v>888</v>
      </c>
      <c r="P39" s="480"/>
      <c r="Q39" s="12"/>
      <c r="R39" s="12"/>
      <c r="S39" s="12"/>
      <c r="T39" s="12"/>
    </row>
    <row r="40" spans="1:20" x14ac:dyDescent="0.2">
      <c r="A40" s="70">
        <v>3</v>
      </c>
      <c r="B40" s="478" t="s">
        <v>889</v>
      </c>
      <c r="C40" s="481"/>
      <c r="D40" s="479"/>
      <c r="E40" s="478" t="s">
        <v>884</v>
      </c>
      <c r="F40" s="479"/>
      <c r="G40" s="478">
        <v>2.5</v>
      </c>
      <c r="H40" s="479"/>
      <c r="I40" s="478" t="s">
        <v>888</v>
      </c>
      <c r="J40" s="479"/>
      <c r="K40" s="480" t="s">
        <v>886</v>
      </c>
      <c r="L40" s="480"/>
      <c r="M40" s="480">
        <v>3</v>
      </c>
      <c r="N40" s="480"/>
      <c r="O40" s="480" t="s">
        <v>888</v>
      </c>
      <c r="P40" s="480"/>
      <c r="Q40" s="12"/>
      <c r="R40" s="12"/>
      <c r="S40" s="12"/>
      <c r="T40" s="12"/>
    </row>
    <row r="41" spans="1:20" x14ac:dyDescent="0.2">
      <c r="A41" s="70">
        <v>4</v>
      </c>
      <c r="B41" s="482"/>
      <c r="C41" s="483"/>
      <c r="D41" s="484"/>
      <c r="E41" s="478"/>
      <c r="F41" s="479"/>
      <c r="G41" s="478"/>
      <c r="H41" s="479"/>
      <c r="I41" s="478" t="s">
        <v>890</v>
      </c>
      <c r="J41" s="479"/>
      <c r="K41" s="480"/>
      <c r="L41" s="480"/>
      <c r="M41" s="480"/>
      <c r="N41" s="480"/>
      <c r="O41" s="480" t="s">
        <v>890</v>
      </c>
      <c r="P41" s="480"/>
      <c r="Q41" s="12"/>
      <c r="R41" s="12"/>
      <c r="S41" s="12"/>
      <c r="T41" s="12"/>
    </row>
    <row r="44" spans="1:20" ht="13.9" customHeight="1" x14ac:dyDescent="0.25">
      <c r="A44" s="477" t="s">
        <v>191</v>
      </c>
      <c r="B44" s="477"/>
      <c r="C44" s="477"/>
      <c r="D44" s="477"/>
      <c r="E44" s="477"/>
      <c r="F44" s="477"/>
      <c r="G44" s="477"/>
      <c r="H44" s="477"/>
      <c r="I44" s="477"/>
    </row>
    <row r="45" spans="1:20" ht="13.9" customHeight="1" x14ac:dyDescent="0.25">
      <c r="A45" s="503" t="s">
        <v>62</v>
      </c>
      <c r="B45" s="503" t="s">
        <v>27</v>
      </c>
      <c r="C45" s="503"/>
      <c r="D45" s="503"/>
      <c r="E45" s="504" t="s">
        <v>28</v>
      </c>
      <c r="F45" s="504"/>
      <c r="G45" s="504"/>
      <c r="H45" s="517" t="s">
        <v>153</v>
      </c>
      <c r="I45"/>
    </row>
    <row r="46" spans="1:20" ht="15" x14ac:dyDescent="0.25">
      <c r="A46" s="503"/>
      <c r="B46" s="50" t="s">
        <v>182</v>
      </c>
      <c r="C46" s="74" t="s">
        <v>107</v>
      </c>
      <c r="D46" s="50" t="s">
        <v>19</v>
      </c>
      <c r="E46" s="50" t="s">
        <v>182</v>
      </c>
      <c r="F46" s="74" t="s">
        <v>107</v>
      </c>
      <c r="G46" s="50" t="s">
        <v>19</v>
      </c>
      <c r="H46" s="518"/>
      <c r="I46"/>
    </row>
    <row r="47" spans="1:20" ht="14.25" x14ac:dyDescent="0.2">
      <c r="A47" s="30" t="s">
        <v>538</v>
      </c>
      <c r="B47" s="370">
        <v>4.13</v>
      </c>
      <c r="C47" s="370">
        <v>9.3699999999999992</v>
      </c>
      <c r="D47" s="371">
        <v>13.5</v>
      </c>
      <c r="E47" s="371">
        <v>6.18</v>
      </c>
      <c r="F47" s="370">
        <v>10.11</v>
      </c>
      <c r="G47" s="370">
        <v>16.29</v>
      </c>
      <c r="H47" s="53"/>
      <c r="I47"/>
    </row>
    <row r="48" spans="1:20" ht="15" x14ac:dyDescent="0.25">
      <c r="A48" s="30" t="s">
        <v>859</v>
      </c>
      <c r="B48" s="372">
        <v>4.13</v>
      </c>
      <c r="C48" s="372">
        <v>9.3699999999999992</v>
      </c>
      <c r="D48" s="371">
        <v>13.5</v>
      </c>
      <c r="E48" s="371">
        <v>6.18</v>
      </c>
      <c r="F48" s="370">
        <v>10.11</v>
      </c>
      <c r="G48" s="370">
        <v>16.29</v>
      </c>
      <c r="H48" s="53" t="s">
        <v>183</v>
      </c>
      <c r="I48"/>
    </row>
    <row r="49" spans="1:20" ht="15" customHeight="1" x14ac:dyDescent="0.2">
      <c r="A49" s="531" t="s">
        <v>244</v>
      </c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</row>
    <row r="50" spans="1:20" ht="15" x14ac:dyDescent="0.25">
      <c r="A50" s="129"/>
      <c r="B50" s="297"/>
      <c r="C50" s="297"/>
      <c r="D50" s="13"/>
      <c r="E50" s="13"/>
      <c r="F50" s="298"/>
      <c r="G50" s="298"/>
      <c r="H50" s="298"/>
      <c r="I50"/>
    </row>
    <row r="51" spans="1:20" ht="15" x14ac:dyDescent="0.25">
      <c r="A51" s="31"/>
      <c r="B51" s="300"/>
      <c r="C51" s="300"/>
      <c r="D51" s="269"/>
      <c r="E51" s="269"/>
      <c r="F51" s="298"/>
      <c r="G51" s="298"/>
      <c r="H51" s="298"/>
      <c r="I51"/>
    </row>
    <row r="54" spans="1:20" s="16" customFormat="1" ht="12.75" customHeight="1" x14ac:dyDescent="0.2">
      <c r="A54" s="15" t="s">
        <v>12</v>
      </c>
      <c r="B54" s="15"/>
      <c r="C54" s="15"/>
      <c r="D54" s="15"/>
      <c r="E54" s="15"/>
      <c r="F54" s="15"/>
      <c r="G54" s="15"/>
      <c r="I54" s="15"/>
      <c r="O54" s="529" t="s">
        <v>13</v>
      </c>
      <c r="P54" s="529"/>
      <c r="Q54" s="530"/>
    </row>
    <row r="55" spans="1:20" s="16" customFormat="1" ht="12.75" customHeight="1" x14ac:dyDescent="0.2">
      <c r="A55" s="529" t="s">
        <v>14</v>
      </c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29"/>
    </row>
    <row r="56" spans="1:20" s="16" customFormat="1" ht="13.15" customHeight="1" x14ac:dyDescent="0.2">
      <c r="A56" s="527" t="s">
        <v>96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527"/>
    </row>
    <row r="57" spans="1:20" ht="12.75" customHeight="1" x14ac:dyDescent="0.2">
      <c r="N57" s="502" t="s">
        <v>88</v>
      </c>
      <c r="O57" s="502"/>
      <c r="P57" s="502"/>
      <c r="Q57" s="502"/>
    </row>
  </sheetData>
  <mergeCells count="183"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F11:G11"/>
    <mergeCell ref="H11:I11"/>
    <mergeCell ref="Q29:R29"/>
    <mergeCell ref="S29:T29"/>
    <mergeCell ref="M29:N29"/>
    <mergeCell ref="O29:P29"/>
    <mergeCell ref="M22:T22"/>
    <mergeCell ref="M25:N25"/>
    <mergeCell ref="Q23:R23"/>
    <mergeCell ref="G24:H24"/>
    <mergeCell ref="J10:K10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G29:H29"/>
    <mergeCell ref="G30:H30"/>
    <mergeCell ref="E28:F28"/>
    <mergeCell ref="G28:H28"/>
    <mergeCell ref="B22:D23"/>
    <mergeCell ref="E22:L22"/>
    <mergeCell ref="B28:D28"/>
    <mergeCell ref="B25:D25"/>
    <mergeCell ref="E24:F24"/>
    <mergeCell ref="K24:L24"/>
    <mergeCell ref="K25:L25"/>
    <mergeCell ref="B36:D37"/>
    <mergeCell ref="B39:D39"/>
    <mergeCell ref="H45:H46"/>
    <mergeCell ref="B31:D31"/>
    <mergeCell ref="D10:E10"/>
    <mergeCell ref="F10:G10"/>
    <mergeCell ref="H10:I10"/>
    <mergeCell ref="B10:C10"/>
    <mergeCell ref="B24:D24"/>
    <mergeCell ref="E32:F32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E38:F38"/>
    <mergeCell ref="O25:P25"/>
    <mergeCell ref="F9:G9"/>
    <mergeCell ref="H1:I1"/>
    <mergeCell ref="J9:K9"/>
    <mergeCell ref="H9:I9"/>
    <mergeCell ref="I25:J25"/>
    <mergeCell ref="I23:J23"/>
    <mergeCell ref="O23:P23"/>
    <mergeCell ref="J12:K12"/>
    <mergeCell ref="B45:D45"/>
    <mergeCell ref="E45:G45"/>
    <mergeCell ref="E26:F26"/>
    <mergeCell ref="G26:H26"/>
    <mergeCell ref="B30:D30"/>
    <mergeCell ref="R1:S1"/>
    <mergeCell ref="A2:S2"/>
    <mergeCell ref="A3:S3"/>
    <mergeCell ref="A5:S5"/>
    <mergeCell ref="B9:C9"/>
    <mergeCell ref="A6:B6"/>
    <mergeCell ref="A7:I7"/>
    <mergeCell ref="D9:E9"/>
    <mergeCell ref="Q27:R27"/>
    <mergeCell ref="E23:F23"/>
    <mergeCell ref="I24:J24"/>
    <mergeCell ref="E27:F27"/>
    <mergeCell ref="G27:H27"/>
    <mergeCell ref="G25:H25"/>
    <mergeCell ref="M27:N27"/>
    <mergeCell ref="Q25:R25"/>
    <mergeCell ref="Q26:R26"/>
    <mergeCell ref="I28:J28"/>
    <mergeCell ref="E25:F25"/>
    <mergeCell ref="S26:T26"/>
    <mergeCell ref="A15:G15"/>
    <mergeCell ref="C16:D16"/>
    <mergeCell ref="A16:B16"/>
    <mergeCell ref="A17:B17"/>
    <mergeCell ref="C17:D17"/>
    <mergeCell ref="A22:A23"/>
    <mergeCell ref="F13:G13"/>
    <mergeCell ref="B12:C12"/>
    <mergeCell ref="H13:I13"/>
    <mergeCell ref="H12:I12"/>
    <mergeCell ref="D12:E12"/>
    <mergeCell ref="F12:G12"/>
    <mergeCell ref="D11:E11"/>
    <mergeCell ref="B13:C13"/>
    <mergeCell ref="B26:D26"/>
    <mergeCell ref="I26:J26"/>
    <mergeCell ref="B27:D27"/>
    <mergeCell ref="B29:D29"/>
    <mergeCell ref="E29:F29"/>
    <mergeCell ref="A21:S21"/>
    <mergeCell ref="S25:T25"/>
    <mergeCell ref="I29:J29"/>
    <mergeCell ref="O27:P27"/>
    <mergeCell ref="S27:T27"/>
    <mergeCell ref="Q24:R24"/>
    <mergeCell ref="I30:J30"/>
    <mergeCell ref="K29:L29"/>
    <mergeCell ref="S24:T24"/>
    <mergeCell ref="M26:N26"/>
    <mergeCell ref="I27:J27"/>
    <mergeCell ref="K27:L27"/>
    <mergeCell ref="S28:T28"/>
    <mergeCell ref="M32:N32"/>
    <mergeCell ref="O32:P32"/>
    <mergeCell ref="Q32:R32"/>
    <mergeCell ref="Q28:R28"/>
    <mergeCell ref="K28:L28"/>
    <mergeCell ref="M30:N30"/>
    <mergeCell ref="O30:P30"/>
    <mergeCell ref="Q30:R30"/>
    <mergeCell ref="M28:N28"/>
    <mergeCell ref="K30:L30"/>
    <mergeCell ref="M31:N31"/>
    <mergeCell ref="Q31:R31"/>
    <mergeCell ref="S31:T31"/>
    <mergeCell ref="O31:P31"/>
    <mergeCell ref="O28:P28"/>
    <mergeCell ref="K31:L31"/>
    <mergeCell ref="G41:H41"/>
    <mergeCell ref="E41:F41"/>
    <mergeCell ref="M41:N41"/>
    <mergeCell ref="O41:P41"/>
    <mergeCell ref="S23:T23"/>
    <mergeCell ref="M23:N23"/>
    <mergeCell ref="K23:L23"/>
    <mergeCell ref="O26:P26"/>
    <mergeCell ref="K26:L26"/>
    <mergeCell ref="S32:T32"/>
    <mergeCell ref="K36:P36"/>
    <mergeCell ref="O40:P40"/>
    <mergeCell ref="K39:L39"/>
    <mergeCell ref="M39:N39"/>
    <mergeCell ref="K37:L37"/>
    <mergeCell ref="E37:F37"/>
    <mergeCell ref="O38:P38"/>
    <mergeCell ref="M40:N40"/>
    <mergeCell ref="O39:P39"/>
    <mergeCell ref="M38:N38"/>
    <mergeCell ref="A44:I44"/>
    <mergeCell ref="G40:H40"/>
    <mergeCell ref="M37:N37"/>
    <mergeCell ref="K41:L41"/>
    <mergeCell ref="O37:P37"/>
    <mergeCell ref="K38:L38"/>
    <mergeCell ref="B40:D40"/>
    <mergeCell ref="B41:D41"/>
    <mergeCell ref="I40:J40"/>
    <mergeCell ref="I41:J4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A3" zoomScaleNormal="100" zoomScaleSheetLayoutView="90" workbookViewId="0">
      <selection activeCell="F21" sqref="F21"/>
    </sheetView>
  </sheetViews>
  <sheetFormatPr defaultRowHeight="12.75" x14ac:dyDescent="0.2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329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N1" s="270" t="s">
        <v>545</v>
      </c>
    </row>
    <row r="2" spans="1:14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</row>
    <row r="3" spans="1:14" ht="15" x14ac:dyDescent="0.3">
      <c r="A3" s="228"/>
      <c r="B3" s="228"/>
      <c r="C3" s="228"/>
      <c r="D3" s="228"/>
      <c r="E3" s="228"/>
      <c r="F3" s="228"/>
      <c r="G3" s="228"/>
      <c r="H3" s="228"/>
      <c r="I3" s="326"/>
      <c r="J3" s="326"/>
    </row>
    <row r="4" spans="1:14" ht="18" x14ac:dyDescent="0.35">
      <c r="A4" s="576" t="s">
        <v>544</v>
      </c>
      <c r="B4" s="576"/>
      <c r="C4" s="576"/>
      <c r="D4" s="576"/>
      <c r="E4" s="576"/>
      <c r="F4" s="576"/>
      <c r="G4" s="576"/>
      <c r="H4" s="576"/>
      <c r="I4" s="353"/>
      <c r="J4" s="353"/>
    </row>
    <row r="5" spans="1:14" ht="15" x14ac:dyDescent="0.3">
      <c r="A5" s="229" t="s">
        <v>274</v>
      </c>
      <c r="B5" s="229"/>
      <c r="C5" s="229"/>
      <c r="D5" s="229"/>
      <c r="E5" s="229"/>
      <c r="F5" s="229"/>
      <c r="G5" s="229"/>
      <c r="H5" s="228"/>
      <c r="I5" s="326"/>
      <c r="J5" s="326"/>
      <c r="L5" s="16" t="s">
        <v>837</v>
      </c>
    </row>
    <row r="6" spans="1:14" ht="28.5" customHeight="1" x14ac:dyDescent="0.2">
      <c r="A6" s="692" t="s">
        <v>2</v>
      </c>
      <c r="B6" s="692" t="s">
        <v>40</v>
      </c>
      <c r="C6" s="485" t="s">
        <v>423</v>
      </c>
      <c r="D6" s="483" t="s">
        <v>477</v>
      </c>
      <c r="E6" s="483"/>
      <c r="F6" s="483"/>
      <c r="G6" s="483"/>
      <c r="H6" s="484"/>
      <c r="I6" s="747" t="s">
        <v>571</v>
      </c>
      <c r="J6" s="747" t="s">
        <v>572</v>
      </c>
      <c r="K6" s="694" t="s">
        <v>524</v>
      </c>
      <c r="L6" s="694"/>
      <c r="M6" s="694"/>
      <c r="N6" s="694"/>
    </row>
    <row r="7" spans="1:14" ht="39" customHeight="1" x14ac:dyDescent="0.2">
      <c r="A7" s="693"/>
      <c r="B7" s="693"/>
      <c r="C7" s="485"/>
      <c r="D7" s="5" t="s">
        <v>476</v>
      </c>
      <c r="E7" s="5" t="s">
        <v>424</v>
      </c>
      <c r="F7" s="70" t="s">
        <v>425</v>
      </c>
      <c r="G7" s="5" t="s">
        <v>426</v>
      </c>
      <c r="H7" s="5" t="s">
        <v>51</v>
      </c>
      <c r="I7" s="747"/>
      <c r="J7" s="747"/>
      <c r="K7" s="263" t="s">
        <v>427</v>
      </c>
      <c r="L7" s="27" t="s">
        <v>525</v>
      </c>
      <c r="M7" s="5" t="s">
        <v>428</v>
      </c>
      <c r="N7" s="27" t="s">
        <v>429</v>
      </c>
    </row>
    <row r="8" spans="1:14" ht="15" x14ac:dyDescent="0.2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  <c r="H8" s="232" t="s">
        <v>288</v>
      </c>
      <c r="I8" s="354" t="s">
        <v>307</v>
      </c>
      <c r="J8" s="354" t="s">
        <v>308</v>
      </c>
      <c r="K8" s="232" t="s">
        <v>309</v>
      </c>
      <c r="L8" s="232" t="s">
        <v>337</v>
      </c>
      <c r="M8" s="232" t="s">
        <v>338</v>
      </c>
      <c r="N8" s="232" t="s">
        <v>339</v>
      </c>
    </row>
    <row r="9" spans="1:14" ht="15" x14ac:dyDescent="0.2">
      <c r="A9" s="333">
        <v>1</v>
      </c>
      <c r="B9" s="263" t="s">
        <v>900</v>
      </c>
      <c r="C9" s="459">
        <v>280</v>
      </c>
      <c r="D9" s="418">
        <v>173</v>
      </c>
      <c r="E9" s="419">
        <v>0</v>
      </c>
      <c r="F9" s="419">
        <v>95</v>
      </c>
      <c r="G9" s="419">
        <v>11</v>
      </c>
      <c r="H9" s="419">
        <v>1</v>
      </c>
      <c r="I9" s="460">
        <v>280</v>
      </c>
      <c r="J9" s="460">
        <v>280</v>
      </c>
      <c r="K9" s="459">
        <v>280</v>
      </c>
      <c r="L9" s="459">
        <v>180</v>
      </c>
      <c r="M9" s="459">
        <v>280</v>
      </c>
      <c r="N9" s="459">
        <v>280</v>
      </c>
    </row>
    <row r="10" spans="1:14" ht="15" x14ac:dyDescent="0.2">
      <c r="A10" s="333">
        <v>2</v>
      </c>
      <c r="B10" s="459"/>
      <c r="C10" s="459"/>
      <c r="D10" s="459"/>
      <c r="E10" s="459"/>
      <c r="F10" s="459"/>
      <c r="G10" s="459"/>
      <c r="H10" s="459"/>
      <c r="I10" s="460"/>
      <c r="J10" s="460"/>
      <c r="K10" s="459"/>
      <c r="L10" s="459"/>
      <c r="M10" s="459"/>
      <c r="N10" s="459"/>
    </row>
    <row r="11" spans="1:14" ht="15" x14ac:dyDescent="0.2">
      <c r="A11" s="333">
        <v>3</v>
      </c>
      <c r="B11" s="459"/>
      <c r="C11" s="459"/>
      <c r="D11" s="459"/>
      <c r="E11" s="459"/>
      <c r="F11" s="459"/>
      <c r="G11" s="459"/>
      <c r="H11" s="459"/>
      <c r="I11" s="460"/>
      <c r="J11" s="460"/>
      <c r="K11" s="459"/>
      <c r="L11" s="459"/>
      <c r="M11" s="459"/>
      <c r="N11" s="459"/>
    </row>
    <row r="12" spans="1:14" ht="15" x14ac:dyDescent="0.2">
      <c r="A12" s="333">
        <v>4</v>
      </c>
      <c r="B12" s="459"/>
      <c r="C12" s="459"/>
      <c r="D12" s="459"/>
      <c r="E12" s="459"/>
      <c r="F12" s="459"/>
      <c r="G12" s="459"/>
      <c r="H12" s="459"/>
      <c r="I12" s="460"/>
      <c r="J12" s="460"/>
      <c r="K12" s="459"/>
      <c r="L12" s="459"/>
      <c r="M12" s="459"/>
      <c r="N12" s="459"/>
    </row>
    <row r="13" spans="1:14" ht="15" x14ac:dyDescent="0.2">
      <c r="A13" s="30" t="s">
        <v>19</v>
      </c>
      <c r="B13" s="263" t="s">
        <v>900</v>
      </c>
      <c r="C13" s="459">
        <v>280</v>
      </c>
      <c r="D13" s="418">
        <v>173</v>
      </c>
      <c r="E13" s="419">
        <v>0</v>
      </c>
      <c r="F13" s="419">
        <v>95</v>
      </c>
      <c r="G13" s="419">
        <v>11</v>
      </c>
      <c r="H13" s="419">
        <v>1</v>
      </c>
      <c r="I13" s="460">
        <v>280</v>
      </c>
      <c r="J13" s="460">
        <v>280</v>
      </c>
      <c r="K13" s="459">
        <v>280</v>
      </c>
      <c r="L13" s="459">
        <v>180</v>
      </c>
      <c r="M13" s="459">
        <v>280</v>
      </c>
      <c r="N13" s="459">
        <v>280</v>
      </c>
    </row>
    <row r="16" spans="1:14" ht="12.75" customHeight="1" x14ac:dyDescent="0.2">
      <c r="A16" s="235"/>
      <c r="B16" s="235"/>
      <c r="C16" s="235"/>
      <c r="D16" s="235"/>
      <c r="H16" s="574" t="s">
        <v>13</v>
      </c>
      <c r="I16" s="574"/>
      <c r="J16" s="574"/>
      <c r="K16" s="574"/>
      <c r="L16" s="574"/>
    </row>
    <row r="17" spans="1:12" ht="12.75" customHeight="1" x14ac:dyDescent="0.2">
      <c r="A17" s="235"/>
      <c r="B17" s="235"/>
      <c r="C17" s="235"/>
      <c r="D17" s="235"/>
      <c r="H17" s="574" t="s">
        <v>14</v>
      </c>
      <c r="I17" s="574"/>
      <c r="J17" s="574"/>
      <c r="K17" s="574"/>
      <c r="L17" s="574"/>
    </row>
    <row r="18" spans="1:12" ht="12.75" customHeight="1" x14ac:dyDescent="0.2">
      <c r="A18" s="235"/>
      <c r="B18" s="235"/>
      <c r="C18" s="235"/>
      <c r="D18" s="235"/>
      <c r="K18" s="236" t="s">
        <v>91</v>
      </c>
    </row>
    <row r="19" spans="1:12" x14ac:dyDescent="0.2">
      <c r="A19" s="235" t="s">
        <v>12</v>
      </c>
      <c r="C19" s="235"/>
      <c r="D19" s="235"/>
      <c r="K19" s="237" t="s">
        <v>88</v>
      </c>
    </row>
  </sheetData>
  <mergeCells count="12">
    <mergeCell ref="I6:I7"/>
    <mergeCell ref="J6:J7"/>
    <mergeCell ref="H16:L16"/>
    <mergeCell ref="H17:L17"/>
    <mergeCell ref="D6:H6"/>
    <mergeCell ref="C6:C7"/>
    <mergeCell ref="A1:K1"/>
    <mergeCell ref="A2:K2"/>
    <mergeCell ref="A4:H4"/>
    <mergeCell ref="A6:A7"/>
    <mergeCell ref="B6:B7"/>
    <mergeCell ref="K6:N6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zoomScaleSheetLayoutView="120" workbookViewId="0">
      <selection activeCell="B20" sqref="B20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576" t="s">
        <v>0</v>
      </c>
      <c r="B1" s="576"/>
      <c r="C1" s="576"/>
      <c r="D1" s="576"/>
      <c r="E1" s="576"/>
      <c r="F1" s="576"/>
      <c r="G1" s="576"/>
      <c r="H1" s="270" t="s">
        <v>547</v>
      </c>
    </row>
    <row r="2" spans="1:8" ht="21" x14ac:dyDescent="0.35">
      <c r="A2" s="577" t="s">
        <v>666</v>
      </c>
      <c r="B2" s="577"/>
      <c r="C2" s="577"/>
      <c r="D2" s="577"/>
      <c r="E2" s="577"/>
      <c r="F2" s="577"/>
      <c r="G2" s="577"/>
    </row>
    <row r="3" spans="1:8" ht="15" x14ac:dyDescent="0.3">
      <c r="A3" s="228"/>
      <c r="B3" s="228"/>
      <c r="C3" s="228"/>
      <c r="D3" s="228"/>
      <c r="E3" s="228"/>
      <c r="F3" s="228"/>
      <c r="G3" s="228"/>
    </row>
    <row r="4" spans="1:8" ht="18" x14ac:dyDescent="0.35">
      <c r="A4" s="576" t="s">
        <v>546</v>
      </c>
      <c r="B4" s="576"/>
      <c r="C4" s="576"/>
      <c r="D4" s="576"/>
      <c r="E4" s="576"/>
      <c r="F4" s="576"/>
      <c r="G4" s="576"/>
    </row>
    <row r="5" spans="1:8" ht="15" x14ac:dyDescent="0.3">
      <c r="A5" s="229" t="s">
        <v>274</v>
      </c>
      <c r="B5" s="229"/>
      <c r="C5" s="229"/>
      <c r="D5" s="229"/>
      <c r="E5" s="229"/>
      <c r="F5" s="229"/>
      <c r="G5" s="229" t="s">
        <v>837</v>
      </c>
    </row>
    <row r="6" spans="1:8" ht="21.75" customHeight="1" x14ac:dyDescent="0.2">
      <c r="A6" s="692" t="s">
        <v>2</v>
      </c>
      <c r="B6" s="692" t="s">
        <v>526</v>
      </c>
      <c r="C6" s="485" t="s">
        <v>40</v>
      </c>
      <c r="D6" s="485" t="s">
        <v>531</v>
      </c>
      <c r="E6" s="485"/>
      <c r="F6" s="483" t="s">
        <v>532</v>
      </c>
      <c r="G6" s="483"/>
      <c r="H6" s="692" t="s">
        <v>239</v>
      </c>
    </row>
    <row r="7" spans="1:8" ht="25.5" customHeight="1" x14ac:dyDescent="0.2">
      <c r="A7" s="693"/>
      <c r="B7" s="693"/>
      <c r="C7" s="485"/>
      <c r="D7" s="5" t="s">
        <v>527</v>
      </c>
      <c r="E7" s="5" t="s">
        <v>528</v>
      </c>
      <c r="F7" s="70" t="s">
        <v>529</v>
      </c>
      <c r="G7" s="5" t="s">
        <v>530</v>
      </c>
      <c r="H7" s="693"/>
    </row>
    <row r="8" spans="1:8" ht="15" x14ac:dyDescent="0.2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  <c r="H8" s="232">
        <v>8</v>
      </c>
    </row>
    <row r="9" spans="1:8" ht="15" x14ac:dyDescent="0.2">
      <c r="A9" s="333">
        <v>1</v>
      </c>
      <c r="B9" s="232"/>
      <c r="C9" s="232"/>
      <c r="D9" s="232"/>
      <c r="E9" s="232"/>
      <c r="F9" s="232"/>
      <c r="G9" s="232"/>
      <c r="H9" s="232"/>
    </row>
    <row r="10" spans="1:8" ht="15" x14ac:dyDescent="0.2">
      <c r="A10" s="333">
        <v>2</v>
      </c>
      <c r="B10" s="232"/>
      <c r="C10" s="232"/>
      <c r="D10" s="232"/>
      <c r="E10" s="232"/>
      <c r="F10" s="232"/>
      <c r="G10" s="232"/>
      <c r="H10" s="232"/>
    </row>
    <row r="11" spans="1:8" ht="15" x14ac:dyDescent="0.2">
      <c r="A11" s="333">
        <v>3</v>
      </c>
      <c r="B11" s="232"/>
      <c r="C11" s="232"/>
      <c r="D11" s="232"/>
      <c r="E11" s="232"/>
      <c r="F11" s="232"/>
      <c r="G11" s="232"/>
      <c r="H11" s="232"/>
    </row>
    <row r="12" spans="1:8" ht="15" x14ac:dyDescent="0.2">
      <c r="A12" s="333">
        <v>4</v>
      </c>
      <c r="B12" s="232"/>
      <c r="C12" s="232"/>
      <c r="D12" s="232"/>
      <c r="E12" s="232"/>
      <c r="F12" s="232"/>
      <c r="G12" s="232"/>
      <c r="H12" s="232"/>
    </row>
    <row r="13" spans="1:8" ht="15" x14ac:dyDescent="0.2">
      <c r="A13" s="333">
        <v>5</v>
      </c>
      <c r="B13" s="232"/>
      <c r="C13" s="232"/>
      <c r="D13" s="748" t="s">
        <v>907</v>
      </c>
      <c r="E13" s="749"/>
      <c r="F13" s="232"/>
      <c r="G13" s="232"/>
      <c r="H13" s="232"/>
    </row>
    <row r="14" spans="1:8" ht="15" x14ac:dyDescent="0.2">
      <c r="A14" s="333">
        <v>6</v>
      </c>
      <c r="B14" s="232"/>
      <c r="C14" s="232"/>
      <c r="D14" s="750"/>
      <c r="E14" s="751"/>
      <c r="F14" s="232"/>
      <c r="G14" s="232"/>
      <c r="H14" s="232"/>
    </row>
    <row r="15" spans="1:8" ht="15" x14ac:dyDescent="0.2">
      <c r="A15" s="333">
        <v>7</v>
      </c>
      <c r="B15" s="232"/>
      <c r="C15" s="232"/>
      <c r="D15" s="752"/>
      <c r="E15" s="753"/>
      <c r="F15" s="232"/>
      <c r="G15" s="232"/>
      <c r="H15" s="232"/>
    </row>
    <row r="16" spans="1:8" x14ac:dyDescent="0.2">
      <c r="A16" s="18" t="s">
        <v>7</v>
      </c>
      <c r="B16" s="9"/>
      <c r="C16" s="9"/>
      <c r="D16" s="9"/>
      <c r="E16" s="9"/>
      <c r="F16" s="9"/>
      <c r="G16" s="9"/>
      <c r="H16" s="9"/>
    </row>
    <row r="17" spans="1:8" x14ac:dyDescent="0.2">
      <c r="A17" s="30" t="s">
        <v>19</v>
      </c>
      <c r="B17" s="9"/>
      <c r="C17" s="9"/>
      <c r="D17" s="9"/>
      <c r="E17" s="9"/>
      <c r="F17" s="9"/>
      <c r="G17" s="9"/>
      <c r="H17" s="9"/>
    </row>
    <row r="20" spans="1:8" ht="12.75" customHeight="1" x14ac:dyDescent="0.2">
      <c r="A20" s="235"/>
      <c r="B20" s="235"/>
      <c r="C20" s="235"/>
      <c r="D20" s="235"/>
      <c r="F20" s="574" t="s">
        <v>13</v>
      </c>
      <c r="G20" s="574"/>
      <c r="H20" s="574"/>
    </row>
    <row r="21" spans="1:8" ht="12.75" customHeight="1" x14ac:dyDescent="0.2">
      <c r="A21" s="235"/>
      <c r="B21" s="235"/>
      <c r="C21" s="235"/>
      <c r="D21" s="235"/>
      <c r="F21" s="574" t="s">
        <v>14</v>
      </c>
      <c r="G21" s="574"/>
      <c r="H21" s="574"/>
    </row>
    <row r="22" spans="1:8" ht="12.75" customHeight="1" x14ac:dyDescent="0.2">
      <c r="A22" s="235"/>
      <c r="B22" s="235"/>
      <c r="C22" s="235"/>
      <c r="D22" s="235"/>
      <c r="G22" s="236" t="s">
        <v>91</v>
      </c>
    </row>
    <row r="23" spans="1:8" x14ac:dyDescent="0.2">
      <c r="A23" s="235" t="s">
        <v>12</v>
      </c>
      <c r="C23" s="235"/>
      <c r="D23" s="235"/>
      <c r="G23" s="237" t="s">
        <v>88</v>
      </c>
    </row>
  </sheetData>
  <mergeCells count="12">
    <mergeCell ref="H6:H7"/>
    <mergeCell ref="F20:H20"/>
    <mergeCell ref="F21:H21"/>
    <mergeCell ref="A1:G1"/>
    <mergeCell ref="A2:G2"/>
    <mergeCell ref="A4:G4"/>
    <mergeCell ref="A6:A7"/>
    <mergeCell ref="B6:B7"/>
    <mergeCell ref="C6:C7"/>
    <mergeCell ref="D13:E15"/>
    <mergeCell ref="F6:G6"/>
    <mergeCell ref="D6:E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zoomScaleSheetLayoutView="84" workbookViewId="0">
      <selection activeCell="D17" sqref="D17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4" ht="18" x14ac:dyDescent="0.3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270" t="s">
        <v>549</v>
      </c>
    </row>
    <row r="2" spans="1:14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</row>
    <row r="3" spans="1:14" ht="15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4" ht="18" x14ac:dyDescent="0.35">
      <c r="A4" s="576" t="s">
        <v>548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</row>
    <row r="5" spans="1:14" ht="15" x14ac:dyDescent="0.3">
      <c r="A5" s="229" t="s">
        <v>274</v>
      </c>
      <c r="B5" s="229"/>
      <c r="C5" s="229"/>
      <c r="D5" s="229"/>
      <c r="E5" s="229"/>
      <c r="F5" s="229"/>
      <c r="G5" s="229"/>
      <c r="H5" s="229"/>
      <c r="I5" s="229"/>
      <c r="J5" s="754" t="s">
        <v>837</v>
      </c>
      <c r="K5" s="754"/>
      <c r="L5" s="754"/>
    </row>
    <row r="6" spans="1:14" ht="21.75" customHeight="1" x14ac:dyDescent="0.2">
      <c r="A6" s="692" t="s">
        <v>2</v>
      </c>
      <c r="B6" s="692" t="s">
        <v>40</v>
      </c>
      <c r="C6" s="482" t="s">
        <v>491</v>
      </c>
      <c r="D6" s="483"/>
      <c r="E6" s="484"/>
      <c r="F6" s="482" t="s">
        <v>497</v>
      </c>
      <c r="G6" s="483"/>
      <c r="H6" s="483"/>
      <c r="I6" s="484"/>
      <c r="J6" s="485" t="s">
        <v>499</v>
      </c>
      <c r="K6" s="485"/>
      <c r="L6" s="485"/>
    </row>
    <row r="7" spans="1:14" ht="29.25" customHeight="1" x14ac:dyDescent="0.2">
      <c r="A7" s="693"/>
      <c r="B7" s="693"/>
      <c r="C7" s="263" t="s">
        <v>229</v>
      </c>
      <c r="D7" s="263" t="s">
        <v>493</v>
      </c>
      <c r="E7" s="263" t="s">
        <v>498</v>
      </c>
      <c r="F7" s="263" t="s">
        <v>229</v>
      </c>
      <c r="G7" s="263" t="s">
        <v>492</v>
      </c>
      <c r="H7" s="263" t="s">
        <v>494</v>
      </c>
      <c r="I7" s="263" t="s">
        <v>498</v>
      </c>
      <c r="J7" s="5" t="s">
        <v>495</v>
      </c>
      <c r="K7" s="5" t="s">
        <v>496</v>
      </c>
      <c r="L7" s="263" t="s">
        <v>498</v>
      </c>
    </row>
    <row r="8" spans="1:14" ht="15" x14ac:dyDescent="0.2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  <c r="H8" s="232" t="s">
        <v>288</v>
      </c>
      <c r="I8" s="232" t="s">
        <v>307</v>
      </c>
      <c r="J8" s="232" t="s">
        <v>308</v>
      </c>
      <c r="K8" s="232" t="s">
        <v>309</v>
      </c>
      <c r="L8" s="232" t="s">
        <v>337</v>
      </c>
    </row>
    <row r="9" spans="1:14" ht="25.5" x14ac:dyDescent="0.2">
      <c r="A9" s="9"/>
      <c r="B9" s="188" t="s">
        <v>898</v>
      </c>
      <c r="C9" s="188">
        <v>280</v>
      </c>
      <c r="D9" s="188">
        <v>280</v>
      </c>
      <c r="E9" s="420">
        <v>0</v>
      </c>
      <c r="F9" s="188">
        <v>280</v>
      </c>
      <c r="G9" s="188" t="s">
        <v>916</v>
      </c>
      <c r="H9" s="399" t="s">
        <v>917</v>
      </c>
      <c r="I9" s="188" t="s">
        <v>918</v>
      </c>
      <c r="J9" s="188" t="s">
        <v>903</v>
      </c>
      <c r="K9" s="188" t="s">
        <v>903</v>
      </c>
      <c r="L9" s="188" t="s">
        <v>903</v>
      </c>
      <c r="N9" t="s">
        <v>11</v>
      </c>
    </row>
    <row r="10" spans="1:14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4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6" spans="1:14" ht="12.75" customHeight="1" x14ac:dyDescent="0.2">
      <c r="A16" s="235"/>
      <c r="B16" s="235"/>
      <c r="C16" s="235"/>
      <c r="D16" s="235"/>
      <c r="E16" s="235"/>
      <c r="F16" s="235"/>
      <c r="K16" s="236" t="s">
        <v>13</v>
      </c>
    </row>
    <row r="17" spans="1:12" ht="12.75" customHeight="1" x14ac:dyDescent="0.2">
      <c r="A17" s="235"/>
      <c r="B17" s="235"/>
      <c r="C17" s="235"/>
      <c r="D17" s="235"/>
      <c r="E17" s="235"/>
      <c r="F17" s="235"/>
      <c r="J17" s="574" t="s">
        <v>14</v>
      </c>
      <c r="K17" s="574"/>
      <c r="L17" s="574"/>
    </row>
    <row r="18" spans="1:12" ht="12.75" customHeight="1" x14ac:dyDescent="0.2">
      <c r="A18" s="235"/>
      <c r="B18" s="235"/>
      <c r="C18" s="235"/>
      <c r="D18" s="235"/>
      <c r="E18" s="235"/>
      <c r="F18" s="235"/>
    </row>
    <row r="19" spans="1:12" x14ac:dyDescent="0.2">
      <c r="A19" s="235" t="s">
        <v>12</v>
      </c>
      <c r="F19" s="235"/>
    </row>
  </sheetData>
  <mergeCells count="10">
    <mergeCell ref="A1:K1"/>
    <mergeCell ref="C6:E6"/>
    <mergeCell ref="F6:I6"/>
    <mergeCell ref="J6:L6"/>
    <mergeCell ref="J17:L17"/>
    <mergeCell ref="A6:A7"/>
    <mergeCell ref="B6:B7"/>
    <mergeCell ref="A2:K2"/>
    <mergeCell ref="A4:K4"/>
    <mergeCell ref="J5:L5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zoomScaleSheetLayoutView="80" workbookViewId="0">
      <selection activeCell="E10" sqref="E10:G12"/>
    </sheetView>
  </sheetViews>
  <sheetFormatPr defaultRowHeight="12.75" x14ac:dyDescent="0.2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576" t="s">
        <v>0</v>
      </c>
      <c r="B1" s="576"/>
      <c r="C1" s="576"/>
      <c r="D1" s="576"/>
      <c r="E1" s="576"/>
      <c r="F1" s="576"/>
      <c r="G1" s="576"/>
      <c r="H1" s="576"/>
      <c r="I1" s="342"/>
      <c r="J1" s="342"/>
      <c r="K1" s="270" t="s">
        <v>551</v>
      </c>
    </row>
    <row r="2" spans="1:11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  <c r="I2" s="227"/>
      <c r="J2" s="227"/>
    </row>
    <row r="3" spans="1:11" ht="15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</row>
    <row r="4" spans="1:11" ht="18" x14ac:dyDescent="0.35">
      <c r="A4" s="576" t="s">
        <v>550</v>
      </c>
      <c r="B4" s="576"/>
      <c r="C4" s="576"/>
      <c r="D4" s="576"/>
      <c r="E4" s="576"/>
      <c r="F4" s="576"/>
      <c r="G4" s="576"/>
      <c r="H4" s="576"/>
      <c r="I4" s="342"/>
      <c r="J4" s="342"/>
    </row>
    <row r="5" spans="1:11" ht="15" x14ac:dyDescent="0.3">
      <c r="A5" s="229" t="s">
        <v>274</v>
      </c>
      <c r="B5" s="229"/>
      <c r="C5" s="229"/>
      <c r="D5" s="229"/>
      <c r="E5" s="229"/>
      <c r="F5" s="229"/>
      <c r="G5" s="754" t="s">
        <v>837</v>
      </c>
      <c r="H5" s="754"/>
      <c r="I5" s="754"/>
      <c r="J5" s="754"/>
      <c r="K5" s="754"/>
    </row>
    <row r="6" spans="1:11" ht="21.75" customHeight="1" x14ac:dyDescent="0.2">
      <c r="A6" s="692" t="s">
        <v>2</v>
      </c>
      <c r="B6" s="692" t="s">
        <v>40</v>
      </c>
      <c r="C6" s="482" t="s">
        <v>509</v>
      </c>
      <c r="D6" s="483"/>
      <c r="E6" s="484"/>
      <c r="F6" s="482" t="s">
        <v>512</v>
      </c>
      <c r="G6" s="483"/>
      <c r="H6" s="484"/>
      <c r="I6" s="581" t="s">
        <v>728</v>
      </c>
      <c r="J6" s="581" t="s">
        <v>727</v>
      </c>
      <c r="K6" s="581" t="s">
        <v>82</v>
      </c>
    </row>
    <row r="7" spans="1:11" ht="26.25" customHeight="1" x14ac:dyDescent="0.2">
      <c r="A7" s="693"/>
      <c r="B7" s="693"/>
      <c r="C7" s="5" t="s">
        <v>508</v>
      </c>
      <c r="D7" s="5" t="s">
        <v>510</v>
      </c>
      <c r="E7" s="5" t="s">
        <v>511</v>
      </c>
      <c r="F7" s="5" t="s">
        <v>508</v>
      </c>
      <c r="G7" s="5" t="s">
        <v>510</v>
      </c>
      <c r="H7" s="5" t="s">
        <v>511</v>
      </c>
      <c r="I7" s="582"/>
      <c r="J7" s="582"/>
      <c r="K7" s="582"/>
    </row>
    <row r="8" spans="1:11" ht="15" x14ac:dyDescent="0.2">
      <c r="A8" s="334">
        <v>1</v>
      </c>
      <c r="B8" s="334">
        <v>2</v>
      </c>
      <c r="C8" s="334">
        <v>3</v>
      </c>
      <c r="D8" s="334">
        <v>4</v>
      </c>
      <c r="E8" s="334">
        <v>5</v>
      </c>
      <c r="F8" s="334">
        <v>6</v>
      </c>
      <c r="G8" s="334">
        <v>7</v>
      </c>
      <c r="H8" s="334">
        <v>8</v>
      </c>
      <c r="I8" s="334">
        <v>9</v>
      </c>
      <c r="J8" s="334">
        <v>10</v>
      </c>
      <c r="K8" s="334">
        <v>11</v>
      </c>
    </row>
    <row r="9" spans="1:11" ht="15.75" thickBot="1" x14ac:dyDescent="0.25">
      <c r="A9" s="333">
        <v>1</v>
      </c>
      <c r="B9" s="232"/>
      <c r="C9" s="5"/>
      <c r="D9" s="5"/>
      <c r="E9" s="2"/>
      <c r="F9" s="2"/>
      <c r="G9" s="2"/>
      <c r="H9" s="5"/>
      <c r="I9" s="5"/>
      <c r="J9" s="5"/>
      <c r="K9" s="232"/>
    </row>
    <row r="10" spans="1:11" ht="15" x14ac:dyDescent="0.2">
      <c r="A10" s="333">
        <v>2</v>
      </c>
      <c r="B10" s="232"/>
      <c r="C10" s="5"/>
      <c r="D10" s="7"/>
      <c r="E10" s="755" t="s">
        <v>907</v>
      </c>
      <c r="F10" s="756"/>
      <c r="G10" s="757"/>
      <c r="H10" s="112"/>
      <c r="I10" s="5"/>
      <c r="J10" s="5"/>
      <c r="K10" s="232"/>
    </row>
    <row r="11" spans="1:11" ht="15" x14ac:dyDescent="0.2">
      <c r="A11" s="333">
        <v>3</v>
      </c>
      <c r="B11" s="232"/>
      <c r="C11" s="5"/>
      <c r="D11" s="7"/>
      <c r="E11" s="758"/>
      <c r="F11" s="759"/>
      <c r="G11" s="760"/>
      <c r="H11" s="112"/>
      <c r="I11" s="5"/>
      <c r="J11" s="5"/>
      <c r="K11" s="232"/>
    </row>
    <row r="12" spans="1:11" ht="15.75" thickBot="1" x14ac:dyDescent="0.25">
      <c r="A12" s="333">
        <v>4</v>
      </c>
      <c r="B12" s="232"/>
      <c r="C12" s="5"/>
      <c r="D12" s="7"/>
      <c r="E12" s="761"/>
      <c r="F12" s="762"/>
      <c r="G12" s="763"/>
      <c r="H12" s="112"/>
      <c r="I12" s="5"/>
      <c r="J12" s="5"/>
      <c r="K12" s="232"/>
    </row>
    <row r="13" spans="1:11" ht="15" x14ac:dyDescent="0.2">
      <c r="A13" s="333">
        <v>5</v>
      </c>
      <c r="B13" s="232"/>
      <c r="C13" s="5"/>
      <c r="D13" s="5"/>
      <c r="E13" s="4"/>
      <c r="F13" s="4"/>
      <c r="G13" s="4"/>
      <c r="H13" s="5"/>
      <c r="I13" s="5"/>
      <c r="J13" s="5"/>
      <c r="K13" s="232"/>
    </row>
    <row r="14" spans="1:11" ht="15" x14ac:dyDescent="0.2">
      <c r="A14" s="333">
        <v>6</v>
      </c>
      <c r="B14" s="232"/>
      <c r="C14" s="5"/>
      <c r="D14" s="5"/>
      <c r="E14" s="5"/>
      <c r="F14" s="5"/>
      <c r="G14" s="5"/>
      <c r="H14" s="5"/>
      <c r="I14" s="5"/>
      <c r="J14" s="5"/>
      <c r="K14" s="232"/>
    </row>
    <row r="15" spans="1:11" ht="15" x14ac:dyDescent="0.2">
      <c r="A15" s="333">
        <v>7</v>
      </c>
      <c r="B15" s="232"/>
      <c r="C15" s="5"/>
      <c r="D15" s="5"/>
      <c r="E15" s="5"/>
      <c r="F15" s="5"/>
      <c r="G15" s="5"/>
      <c r="H15" s="5"/>
      <c r="I15" s="5"/>
      <c r="J15" s="5"/>
      <c r="K15" s="232"/>
    </row>
    <row r="16" spans="1:11" ht="15" x14ac:dyDescent="0.2">
      <c r="A16" s="333">
        <v>8</v>
      </c>
      <c r="B16" s="232"/>
      <c r="C16" s="5"/>
      <c r="D16" s="5"/>
      <c r="E16" s="5"/>
      <c r="F16" s="5"/>
      <c r="G16" s="5"/>
      <c r="H16" s="5"/>
      <c r="I16" s="5"/>
      <c r="J16" s="5"/>
      <c r="K16" s="232"/>
    </row>
    <row r="17" spans="1:11" x14ac:dyDescent="0.2">
      <c r="A17" s="30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20" spans="1:11" ht="12.75" customHeight="1" x14ac:dyDescent="0.2">
      <c r="A20" s="235"/>
      <c r="B20" s="235"/>
      <c r="C20" s="235"/>
      <c r="D20" s="235"/>
      <c r="E20" s="235"/>
      <c r="F20" s="235"/>
    </row>
    <row r="21" spans="1:11" ht="12.75" customHeight="1" x14ac:dyDescent="0.2">
      <c r="A21" s="235" t="s">
        <v>12</v>
      </c>
      <c r="B21" s="235"/>
      <c r="C21" s="235"/>
      <c r="D21" s="235"/>
      <c r="E21" s="235"/>
      <c r="F21" s="235"/>
      <c r="G21" s="574" t="s">
        <v>13</v>
      </c>
      <c r="H21" s="574"/>
      <c r="I21" s="574"/>
      <c r="J21" s="574"/>
      <c r="K21" s="574"/>
    </row>
    <row r="22" spans="1:11" ht="12.75" customHeight="1" x14ac:dyDescent="0.2">
      <c r="A22" s="235"/>
      <c r="B22" s="235"/>
      <c r="C22" s="235"/>
      <c r="D22" s="235"/>
      <c r="E22" s="235"/>
      <c r="F22" s="235"/>
      <c r="G22" s="574" t="s">
        <v>14</v>
      </c>
      <c r="H22" s="574"/>
      <c r="I22" s="574"/>
      <c r="J22" s="574"/>
      <c r="K22" s="574"/>
    </row>
    <row r="23" spans="1:11" ht="12.75" customHeight="1" x14ac:dyDescent="0.2">
      <c r="F23" s="235"/>
      <c r="H23" s="236" t="s">
        <v>91</v>
      </c>
      <c r="I23" s="236"/>
      <c r="J23" s="236"/>
    </row>
    <row r="24" spans="1:11" x14ac:dyDescent="0.2">
      <c r="H24" s="237" t="s">
        <v>88</v>
      </c>
      <c r="I24" s="237"/>
      <c r="J24" s="237"/>
    </row>
  </sheetData>
  <mergeCells count="14">
    <mergeCell ref="G22:K22"/>
    <mergeCell ref="A6:A7"/>
    <mergeCell ref="B6:B7"/>
    <mergeCell ref="C6:E6"/>
    <mergeCell ref="F6:H6"/>
    <mergeCell ref="G5:K5"/>
    <mergeCell ref="E10:G12"/>
    <mergeCell ref="A1:H1"/>
    <mergeCell ref="A2:H2"/>
    <mergeCell ref="A4:H4"/>
    <mergeCell ref="K6:K7"/>
    <mergeCell ref="G21:K21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85" zoomScaleNormal="85" zoomScaleSheetLayoutView="73" workbookViewId="0">
      <selection activeCell="P14" sqref="P14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1.28515625" customWidth="1"/>
    <col min="12" max="12" width="19.28515625" customWidth="1"/>
  </cols>
  <sheetData>
    <row r="1" spans="1:12" ht="15" x14ac:dyDescent="0.2">
      <c r="A1" s="93"/>
      <c r="B1" s="93"/>
      <c r="C1" s="93"/>
      <c r="D1" s="93"/>
      <c r="E1" s="93"/>
      <c r="F1" s="93"/>
      <c r="G1" s="93"/>
      <c r="H1" s="93"/>
      <c r="K1" s="583" t="s">
        <v>92</v>
      </c>
      <c r="L1" s="583"/>
    </row>
    <row r="2" spans="1:12" ht="15.75" x14ac:dyDescent="0.25">
      <c r="A2" s="769" t="s">
        <v>0</v>
      </c>
      <c r="B2" s="769"/>
      <c r="C2" s="769"/>
      <c r="D2" s="769"/>
      <c r="E2" s="769"/>
      <c r="F2" s="769"/>
      <c r="G2" s="769"/>
      <c r="H2" s="769"/>
      <c r="I2" s="93"/>
      <c r="J2" s="93"/>
      <c r="K2" s="93"/>
      <c r="L2" s="93"/>
    </row>
    <row r="3" spans="1:12" ht="20.25" x14ac:dyDescent="0.3">
      <c r="A3" s="568" t="s">
        <v>666</v>
      </c>
      <c r="B3" s="568"/>
      <c r="C3" s="568"/>
      <c r="D3" s="568"/>
      <c r="E3" s="568"/>
      <c r="F3" s="568"/>
      <c r="G3" s="568"/>
      <c r="H3" s="568"/>
      <c r="I3" s="93"/>
      <c r="J3" s="93"/>
      <c r="K3" s="93"/>
      <c r="L3" s="93"/>
    </row>
    <row r="4" spans="1:12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.75" x14ac:dyDescent="0.25">
      <c r="A5" s="569" t="s">
        <v>704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2" x14ac:dyDescent="0.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x14ac:dyDescent="0.2">
      <c r="A7" s="502" t="s">
        <v>170</v>
      </c>
      <c r="B7" s="502"/>
      <c r="C7" s="93"/>
      <c r="D7" s="93"/>
      <c r="E7" s="93"/>
      <c r="F7" s="93"/>
      <c r="G7" s="93"/>
      <c r="H7" s="336"/>
      <c r="I7" s="93"/>
      <c r="J7" s="93"/>
      <c r="K7" s="93"/>
      <c r="L7" s="93"/>
    </row>
    <row r="8" spans="1:12" ht="18" x14ac:dyDescent="0.25">
      <c r="A8" s="96"/>
      <c r="B8" s="96"/>
      <c r="C8" s="93"/>
      <c r="D8" s="93"/>
      <c r="E8" s="93"/>
      <c r="F8" s="93"/>
      <c r="G8" s="93"/>
      <c r="H8" s="93"/>
      <c r="I8" s="124"/>
      <c r="J8" s="148"/>
      <c r="K8" s="124" t="s">
        <v>838</v>
      </c>
      <c r="L8" s="93"/>
    </row>
    <row r="9" spans="1:12" ht="37.5" customHeight="1" x14ac:dyDescent="0.2">
      <c r="A9" s="767" t="s">
        <v>231</v>
      </c>
      <c r="B9" s="767" t="s">
        <v>230</v>
      </c>
      <c r="C9" s="485" t="s">
        <v>517</v>
      </c>
      <c r="D9" s="485" t="s">
        <v>518</v>
      </c>
      <c r="E9" s="765" t="s">
        <v>519</v>
      </c>
      <c r="F9" s="765"/>
      <c r="G9" s="765" t="s">
        <v>473</v>
      </c>
      <c r="H9" s="765"/>
      <c r="I9" s="765" t="s">
        <v>241</v>
      </c>
      <c r="J9" s="765"/>
      <c r="K9" s="766" t="s">
        <v>243</v>
      </c>
      <c r="L9" s="766"/>
    </row>
    <row r="10" spans="1:12" ht="25.5" x14ac:dyDescent="0.2">
      <c r="A10" s="768"/>
      <c r="B10" s="768"/>
      <c r="C10" s="485"/>
      <c r="D10" s="485"/>
      <c r="E10" s="5" t="s">
        <v>229</v>
      </c>
      <c r="F10" s="5" t="s">
        <v>209</v>
      </c>
      <c r="G10" s="5" t="s">
        <v>229</v>
      </c>
      <c r="H10" s="5" t="s">
        <v>209</v>
      </c>
      <c r="I10" s="5" t="s">
        <v>229</v>
      </c>
      <c r="J10" s="5" t="s">
        <v>209</v>
      </c>
      <c r="K10" s="5" t="s">
        <v>229</v>
      </c>
      <c r="L10" s="5" t="s">
        <v>209</v>
      </c>
    </row>
    <row r="11" spans="1:12" s="15" customFormat="1" x14ac:dyDescent="0.2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</row>
    <row r="12" spans="1:12" x14ac:dyDescent="0.2">
      <c r="A12" s="101">
        <v>1</v>
      </c>
      <c r="B12" s="97" t="s">
        <v>900</v>
      </c>
      <c r="C12" s="97">
        <v>280</v>
      </c>
      <c r="D12" s="97">
        <v>42338</v>
      </c>
      <c r="E12" s="97">
        <v>280</v>
      </c>
      <c r="F12" s="97">
        <v>42338</v>
      </c>
      <c r="G12" s="97">
        <v>271</v>
      </c>
      <c r="H12" s="97">
        <v>40338</v>
      </c>
      <c r="I12" s="97">
        <v>280</v>
      </c>
      <c r="J12" s="97">
        <v>42338</v>
      </c>
      <c r="K12" s="97">
        <v>280</v>
      </c>
      <c r="L12" s="97">
        <v>438</v>
      </c>
    </row>
    <row r="13" spans="1:12" x14ac:dyDescent="0.2">
      <c r="A13" s="101">
        <v>2</v>
      </c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x14ac:dyDescent="0.2">
      <c r="A14" s="101">
        <v>3</v>
      </c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x14ac:dyDescent="0.2">
      <c r="A15" s="101">
        <v>4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x14ac:dyDescent="0.2">
      <c r="A16" s="101">
        <v>5</v>
      </c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x14ac:dyDescent="0.2">
      <c r="A17" s="101">
        <v>6</v>
      </c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x14ac:dyDescent="0.2">
      <c r="A18" s="101">
        <v>7</v>
      </c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x14ac:dyDescent="0.2">
      <c r="A19" s="97" t="s">
        <v>19</v>
      </c>
      <c r="B19" s="97" t="s">
        <v>900</v>
      </c>
      <c r="C19" s="97">
        <v>280</v>
      </c>
      <c r="D19" s="97">
        <v>42338</v>
      </c>
      <c r="E19" s="97">
        <v>280</v>
      </c>
      <c r="F19" s="97">
        <v>42338</v>
      </c>
      <c r="G19" s="97">
        <v>271</v>
      </c>
      <c r="H19" s="97">
        <v>40338</v>
      </c>
      <c r="I19" s="97">
        <v>280</v>
      </c>
      <c r="J19" s="97">
        <v>42338</v>
      </c>
      <c r="K19" s="97">
        <v>280</v>
      </c>
      <c r="L19" s="97">
        <v>438</v>
      </c>
    </row>
    <row r="20" spans="1:12" x14ac:dyDescent="0.2">
      <c r="A20" s="105"/>
      <c r="B20" s="105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4" spans="1:12" x14ac:dyDescent="0.2">
      <c r="A24" s="770"/>
      <c r="B24" s="770"/>
      <c r="C24" s="770"/>
      <c r="D24" s="770"/>
      <c r="E24" s="770"/>
      <c r="F24" s="770"/>
      <c r="G24" s="770"/>
      <c r="H24" s="770"/>
      <c r="I24" s="770"/>
      <c r="J24" s="770"/>
      <c r="K24" s="770"/>
      <c r="L24" s="770"/>
    </row>
    <row r="25" spans="1:12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5.75" x14ac:dyDescent="0.25">
      <c r="A26" s="108" t="s">
        <v>12</v>
      </c>
      <c r="B26" s="108"/>
      <c r="C26" s="108"/>
      <c r="D26" s="108"/>
      <c r="E26" s="108"/>
      <c r="F26" s="108"/>
      <c r="G26" s="108"/>
      <c r="H26" s="108"/>
      <c r="I26" s="764"/>
      <c r="J26" s="764"/>
      <c r="K26" s="93"/>
      <c r="L26" s="93"/>
    </row>
    <row r="27" spans="1:12" ht="15.75" customHeight="1" x14ac:dyDescent="0.2">
      <c r="A27" s="550" t="s">
        <v>14</v>
      </c>
      <c r="B27" s="550"/>
      <c r="C27" s="550"/>
      <c r="D27" s="550"/>
      <c r="E27" s="550"/>
      <c r="F27" s="550"/>
      <c r="G27" s="550"/>
      <c r="H27" s="550"/>
      <c r="I27" s="550"/>
      <c r="J27" s="550"/>
      <c r="K27" s="93"/>
      <c r="L27" s="93"/>
    </row>
    <row r="28" spans="1:12" ht="15.6" customHeight="1" x14ac:dyDescent="0.2">
      <c r="A28" s="550" t="s">
        <v>15</v>
      </c>
      <c r="B28" s="550"/>
      <c r="C28" s="550"/>
      <c r="D28" s="550"/>
      <c r="E28" s="550"/>
      <c r="F28" s="550"/>
      <c r="G28" s="550"/>
      <c r="H28" s="550"/>
      <c r="I28" s="550"/>
      <c r="J28" s="550"/>
      <c r="K28" s="93"/>
      <c r="L28" s="93"/>
    </row>
    <row r="29" spans="1:12" x14ac:dyDescent="0.2">
      <c r="A29" s="93"/>
      <c r="B29" s="93"/>
      <c r="C29" s="93"/>
      <c r="D29" s="93"/>
      <c r="E29" s="93"/>
      <c r="F29" s="93"/>
      <c r="I29" s="36" t="s">
        <v>88</v>
      </c>
      <c r="J29" s="36"/>
      <c r="K29" s="36"/>
      <c r="L29" s="36"/>
    </row>
  </sheetData>
  <mergeCells count="18">
    <mergeCell ref="A28:J28"/>
    <mergeCell ref="B9:B10"/>
    <mergeCell ref="A9:A10"/>
    <mergeCell ref="C9:C10"/>
    <mergeCell ref="A2:H2"/>
    <mergeCell ref="A3:H3"/>
    <mergeCell ref="A24:H24"/>
    <mergeCell ref="I24:L24"/>
    <mergeCell ref="A7:B7"/>
    <mergeCell ref="A5:L5"/>
    <mergeCell ref="K1:L1"/>
    <mergeCell ref="A27:J27"/>
    <mergeCell ref="I26:J26"/>
    <mergeCell ref="G9:H9"/>
    <mergeCell ref="D9:D10"/>
    <mergeCell ref="E9:F9"/>
    <mergeCell ref="I9:J9"/>
    <mergeCell ref="K9:L9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zoomScaleSheetLayoutView="100" workbookViewId="0">
      <selection activeCell="H18" sqref="H18"/>
    </sheetView>
  </sheetViews>
  <sheetFormatPr defaultColWidth="8.85546875" defaultRowHeight="12.75" x14ac:dyDescent="0.2"/>
  <cols>
    <col min="1" max="1" width="11.140625" style="93" customWidth="1"/>
    <col min="2" max="2" width="19.140625" style="93" customWidth="1"/>
    <col min="3" max="3" width="20.5703125" style="93" customWidth="1"/>
    <col min="4" max="4" width="22.28515625" style="93" customWidth="1"/>
    <col min="5" max="5" width="25.42578125" style="93" customWidth="1"/>
    <col min="6" max="6" width="27.42578125" style="93" customWidth="1"/>
    <col min="7" max="16384" width="8.85546875" style="93"/>
  </cols>
  <sheetData>
    <row r="1" spans="1:7" ht="12.75" customHeight="1" x14ac:dyDescent="0.2">
      <c r="D1" s="318"/>
      <c r="E1" s="318"/>
      <c r="F1" s="319" t="s">
        <v>105</v>
      </c>
    </row>
    <row r="2" spans="1:7" ht="15" customHeight="1" x14ac:dyDescent="0.25">
      <c r="B2" s="769" t="s">
        <v>0</v>
      </c>
      <c r="C2" s="769"/>
      <c r="D2" s="769"/>
      <c r="E2" s="769"/>
      <c r="F2" s="769"/>
    </row>
    <row r="3" spans="1:7" ht="20.25" x14ac:dyDescent="0.3">
      <c r="B3" s="568" t="s">
        <v>666</v>
      </c>
      <c r="C3" s="568"/>
      <c r="D3" s="568"/>
      <c r="E3" s="568"/>
      <c r="F3" s="568"/>
    </row>
    <row r="4" spans="1:7" ht="11.25" customHeight="1" x14ac:dyDescent="0.2"/>
    <row r="5" spans="1:7" x14ac:dyDescent="0.2">
      <c r="A5" s="772" t="s">
        <v>470</v>
      </c>
      <c r="B5" s="772"/>
      <c r="C5" s="772"/>
      <c r="D5" s="772"/>
      <c r="E5" s="772"/>
      <c r="F5" s="772"/>
    </row>
    <row r="6" spans="1:7" ht="8.4499999999999993" customHeight="1" x14ac:dyDescent="0.25">
      <c r="A6" s="95"/>
      <c r="B6" s="95"/>
      <c r="C6" s="95"/>
      <c r="D6" s="95"/>
      <c r="E6" s="95"/>
      <c r="F6" s="95"/>
    </row>
    <row r="7" spans="1:7" ht="18" customHeight="1" x14ac:dyDescent="0.2">
      <c r="A7" s="502" t="s">
        <v>170</v>
      </c>
      <c r="B7" s="502"/>
    </row>
    <row r="8" spans="1:7" ht="18" hidden="1" customHeight="1" x14ac:dyDescent="0.25">
      <c r="A8" s="96" t="s">
        <v>1</v>
      </c>
    </row>
    <row r="9" spans="1:7" ht="30.6" customHeight="1" x14ac:dyDescent="0.2">
      <c r="A9" s="767" t="s">
        <v>2</v>
      </c>
      <c r="B9" s="767" t="s">
        <v>3</v>
      </c>
      <c r="C9" s="773" t="s">
        <v>466</v>
      </c>
      <c r="D9" s="774"/>
      <c r="E9" s="775" t="s">
        <v>469</v>
      </c>
      <c r="F9" s="775"/>
    </row>
    <row r="10" spans="1:7" s="109" customFormat="1" ht="25.5" x14ac:dyDescent="0.2">
      <c r="A10" s="767"/>
      <c r="B10" s="767"/>
      <c r="C10" s="98" t="s">
        <v>467</v>
      </c>
      <c r="D10" s="98" t="s">
        <v>468</v>
      </c>
      <c r="E10" s="98" t="s">
        <v>467</v>
      </c>
      <c r="F10" s="98" t="s">
        <v>468</v>
      </c>
      <c r="G10" s="133"/>
    </row>
    <row r="11" spans="1:7" s="186" customFormat="1" x14ac:dyDescent="0.2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</row>
    <row r="12" spans="1:7" x14ac:dyDescent="0.2">
      <c r="A12" s="101">
        <v>1</v>
      </c>
      <c r="B12" s="101" t="s">
        <v>919</v>
      </c>
      <c r="C12" s="97">
        <v>161</v>
      </c>
      <c r="D12" s="97">
        <v>161</v>
      </c>
      <c r="E12" s="97">
        <v>119</v>
      </c>
      <c r="F12" s="97">
        <v>119</v>
      </c>
    </row>
    <row r="13" spans="1:7" x14ac:dyDescent="0.2">
      <c r="A13" s="101">
        <v>2</v>
      </c>
      <c r="B13" s="102"/>
      <c r="C13" s="102"/>
      <c r="D13" s="102"/>
      <c r="E13" s="102"/>
      <c r="F13" s="102"/>
    </row>
    <row r="14" spans="1:7" x14ac:dyDescent="0.2">
      <c r="A14" s="101">
        <v>3</v>
      </c>
      <c r="B14" s="102"/>
      <c r="C14" s="102"/>
      <c r="D14" s="102"/>
      <c r="E14" s="102"/>
      <c r="F14" s="102"/>
    </row>
    <row r="15" spans="1:7" x14ac:dyDescent="0.2">
      <c r="A15" s="101">
        <v>4</v>
      </c>
      <c r="B15" s="102"/>
      <c r="C15" s="102"/>
      <c r="D15" s="102"/>
      <c r="E15" s="102"/>
      <c r="F15" s="102"/>
    </row>
    <row r="16" spans="1:7" x14ac:dyDescent="0.2">
      <c r="A16" s="101">
        <v>5</v>
      </c>
      <c r="B16" s="102"/>
      <c r="C16" s="102"/>
      <c r="D16" s="102"/>
      <c r="E16" s="102"/>
      <c r="F16" s="102"/>
    </row>
    <row r="17" spans="1:6" x14ac:dyDescent="0.2">
      <c r="A17" s="101">
        <v>6</v>
      </c>
      <c r="B17" s="102"/>
      <c r="C17" s="102"/>
      <c r="D17" s="102"/>
      <c r="E17" s="102"/>
      <c r="F17" s="102"/>
    </row>
    <row r="18" spans="1:6" x14ac:dyDescent="0.2">
      <c r="A18" s="104" t="s">
        <v>7</v>
      </c>
      <c r="B18" s="102"/>
      <c r="C18" s="102"/>
      <c r="D18" s="102"/>
      <c r="E18" s="102"/>
      <c r="F18" s="102"/>
    </row>
    <row r="19" spans="1:6" x14ac:dyDescent="0.2">
      <c r="A19" s="97" t="s">
        <v>19</v>
      </c>
      <c r="B19" s="101" t="s">
        <v>919</v>
      </c>
      <c r="C19" s="97">
        <v>161</v>
      </c>
      <c r="D19" s="97">
        <v>161</v>
      </c>
      <c r="E19" s="97">
        <v>119</v>
      </c>
      <c r="F19" s="97">
        <v>119</v>
      </c>
    </row>
    <row r="20" spans="1:6" x14ac:dyDescent="0.2">
      <c r="A20" s="106"/>
      <c r="B20" s="107"/>
      <c r="C20" s="107"/>
      <c r="D20" s="107"/>
      <c r="E20" s="107"/>
      <c r="F20" s="107"/>
    </row>
    <row r="21" spans="1:6" x14ac:dyDescent="0.2">
      <c r="C21" s="93" t="s">
        <v>11</v>
      </c>
    </row>
    <row r="22" spans="1:6" ht="15.75" customHeight="1" x14ac:dyDescent="0.25">
      <c r="A22" s="108" t="s">
        <v>12</v>
      </c>
      <c r="B22" s="108"/>
      <c r="C22" s="108"/>
      <c r="D22" s="108"/>
      <c r="E22" s="108"/>
      <c r="F22" s="108"/>
    </row>
    <row r="23" spans="1:6" ht="15.6" customHeight="1" x14ac:dyDescent="0.2">
      <c r="A23" s="550" t="s">
        <v>14</v>
      </c>
      <c r="B23" s="550"/>
      <c r="C23" s="550"/>
      <c r="D23" s="550"/>
      <c r="E23" s="550"/>
      <c r="F23" s="550"/>
    </row>
    <row r="24" spans="1:6" ht="15.75" x14ac:dyDescent="0.2">
      <c r="A24" s="550" t="s">
        <v>15</v>
      </c>
      <c r="B24" s="550"/>
      <c r="C24" s="550"/>
      <c r="D24" s="550"/>
      <c r="E24" s="550"/>
      <c r="F24" s="550"/>
    </row>
    <row r="26" spans="1:6" x14ac:dyDescent="0.2">
      <c r="A26" s="771"/>
      <c r="B26" s="771"/>
      <c r="C26" s="771"/>
      <c r="D26" s="771"/>
      <c r="E26" s="771"/>
      <c r="F26" s="771"/>
    </row>
  </sheetData>
  <mergeCells count="11">
    <mergeCell ref="A7:B7"/>
    <mergeCell ref="A24:F24"/>
    <mergeCell ref="A26:F26"/>
    <mergeCell ref="A23:F23"/>
    <mergeCell ref="B3:F3"/>
    <mergeCell ref="B2:F2"/>
    <mergeCell ref="A5:F5"/>
    <mergeCell ref="C9:D9"/>
    <mergeCell ref="E9:F9"/>
    <mergeCell ref="A9:A10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5" zoomScaleNormal="85" zoomScaleSheetLayoutView="100" workbookViewId="0">
      <selection activeCell="L9" sqref="L9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93"/>
      <c r="B1" s="93"/>
      <c r="C1" s="93"/>
      <c r="D1" s="666"/>
      <c r="E1" s="666"/>
      <c r="F1" s="41"/>
      <c r="G1" s="666" t="s">
        <v>472</v>
      </c>
      <c r="H1" s="666"/>
      <c r="I1" s="666"/>
      <c r="J1" s="666"/>
      <c r="K1" s="110"/>
      <c r="L1" s="93"/>
      <c r="M1" s="93"/>
    </row>
    <row r="2" spans="1:13" ht="15.75" x14ac:dyDescent="0.25">
      <c r="A2" s="769" t="s">
        <v>0</v>
      </c>
      <c r="B2" s="769"/>
      <c r="C2" s="769"/>
      <c r="D2" s="769"/>
      <c r="E2" s="769"/>
      <c r="F2" s="769"/>
      <c r="G2" s="769"/>
      <c r="H2" s="769"/>
      <c r="I2" s="769"/>
      <c r="J2" s="769"/>
      <c r="K2" s="93"/>
      <c r="L2" s="93"/>
      <c r="M2" s="93"/>
    </row>
    <row r="3" spans="1:13" ht="18" x14ac:dyDescent="0.25">
      <c r="A3" s="143"/>
      <c r="B3" s="143"/>
      <c r="C3" s="781" t="s">
        <v>666</v>
      </c>
      <c r="D3" s="781"/>
      <c r="E3" s="781"/>
      <c r="F3" s="781"/>
      <c r="G3" s="781"/>
      <c r="H3" s="781"/>
      <c r="I3" s="781"/>
      <c r="J3" s="143"/>
      <c r="K3" s="93"/>
      <c r="L3" s="93"/>
      <c r="M3" s="93"/>
    </row>
    <row r="4" spans="1:13" ht="15.75" x14ac:dyDescent="0.25">
      <c r="A4" s="569" t="s">
        <v>471</v>
      </c>
      <c r="B4" s="569"/>
      <c r="C4" s="569"/>
      <c r="D4" s="569"/>
      <c r="E4" s="569"/>
      <c r="F4" s="569"/>
      <c r="G4" s="569"/>
      <c r="H4" s="569"/>
      <c r="I4" s="569"/>
      <c r="J4" s="569"/>
      <c r="K4" s="93"/>
      <c r="L4" s="93"/>
      <c r="M4" s="93"/>
    </row>
    <row r="5" spans="1:13" ht="15.75" x14ac:dyDescent="0.25">
      <c r="A5" s="502" t="s">
        <v>170</v>
      </c>
      <c r="B5" s="502"/>
      <c r="C5" s="95"/>
      <c r="D5" s="95"/>
      <c r="E5" s="95"/>
      <c r="F5" s="95"/>
      <c r="G5" s="95"/>
      <c r="H5" s="95"/>
      <c r="I5" s="95"/>
      <c r="J5" s="95"/>
      <c r="K5" s="93"/>
      <c r="L5" s="93"/>
      <c r="M5" s="93"/>
    </row>
    <row r="6" spans="1:13" x14ac:dyDescent="0.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8" x14ac:dyDescent="0.25">
      <c r="A7" s="96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21.75" customHeight="1" x14ac:dyDescent="0.2">
      <c r="A8" s="776" t="s">
        <v>2</v>
      </c>
      <c r="B8" s="776" t="s">
        <v>3</v>
      </c>
      <c r="C8" s="778" t="s">
        <v>147</v>
      </c>
      <c r="D8" s="779"/>
      <c r="E8" s="779"/>
      <c r="F8" s="779"/>
      <c r="G8" s="779"/>
      <c r="H8" s="779"/>
      <c r="I8" s="779"/>
      <c r="J8" s="780"/>
      <c r="K8" s="93"/>
      <c r="L8" s="93"/>
      <c r="M8" s="93"/>
    </row>
    <row r="9" spans="1:13" ht="39.75" customHeight="1" x14ac:dyDescent="0.2">
      <c r="A9" s="777"/>
      <c r="B9" s="777"/>
      <c r="C9" s="98" t="s">
        <v>207</v>
      </c>
      <c r="D9" s="98" t="s">
        <v>127</v>
      </c>
      <c r="E9" s="98" t="s">
        <v>407</v>
      </c>
      <c r="F9" s="150" t="s">
        <v>175</v>
      </c>
      <c r="G9" s="150" t="s">
        <v>128</v>
      </c>
      <c r="H9" s="173" t="s">
        <v>206</v>
      </c>
      <c r="I9" s="173" t="s">
        <v>228</v>
      </c>
      <c r="J9" s="99" t="s">
        <v>19</v>
      </c>
      <c r="K9" s="109"/>
      <c r="L9" s="109"/>
      <c r="M9" s="109"/>
    </row>
    <row r="10" spans="1:13" s="15" customFormat="1" x14ac:dyDescent="0.2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100">
        <v>8</v>
      </c>
      <c r="I10" s="100">
        <v>9</v>
      </c>
      <c r="J10" s="99">
        <v>10</v>
      </c>
      <c r="K10" s="109"/>
      <c r="L10" s="109"/>
      <c r="M10" s="109"/>
    </row>
    <row r="11" spans="1:13" x14ac:dyDescent="0.2">
      <c r="A11" s="101">
        <v>1</v>
      </c>
      <c r="B11" s="97" t="s">
        <v>919</v>
      </c>
      <c r="C11" s="97" t="s">
        <v>920</v>
      </c>
      <c r="D11" s="97">
        <v>0</v>
      </c>
      <c r="E11" s="97">
        <v>0</v>
      </c>
      <c r="F11" s="97">
        <v>0</v>
      </c>
      <c r="G11" s="97">
        <v>0</v>
      </c>
      <c r="H11" s="421">
        <v>0</v>
      </c>
      <c r="I11" s="421">
        <v>0</v>
      </c>
      <c r="J11" s="422">
        <v>0</v>
      </c>
      <c r="K11" s="93"/>
      <c r="L11" s="93"/>
      <c r="M11" s="93"/>
    </row>
    <row r="12" spans="1:13" x14ac:dyDescent="0.2">
      <c r="A12" s="101">
        <v>2</v>
      </c>
      <c r="B12" s="102"/>
      <c r="C12" s="102"/>
      <c r="D12" s="102"/>
      <c r="E12" s="102"/>
      <c r="F12" s="102"/>
      <c r="G12" s="102"/>
      <c r="H12" s="174"/>
      <c r="I12" s="174"/>
      <c r="J12" s="103"/>
      <c r="K12" s="93"/>
      <c r="L12" s="93"/>
      <c r="M12" s="93"/>
    </row>
    <row r="13" spans="1:13" x14ac:dyDescent="0.2">
      <c r="A13" s="101">
        <v>3</v>
      </c>
      <c r="B13" s="102"/>
      <c r="C13" s="102"/>
      <c r="D13" s="102"/>
      <c r="E13" s="102"/>
      <c r="F13" s="102"/>
      <c r="G13" s="102"/>
      <c r="H13" s="174"/>
      <c r="I13" s="174"/>
      <c r="J13" s="103"/>
      <c r="K13" s="93"/>
      <c r="L13" s="93"/>
      <c r="M13" s="93"/>
    </row>
    <row r="14" spans="1:13" x14ac:dyDescent="0.2">
      <c r="A14" s="101">
        <v>4</v>
      </c>
      <c r="B14" s="102"/>
      <c r="C14" s="102"/>
      <c r="D14" s="102"/>
      <c r="E14" s="102"/>
      <c r="F14" s="102"/>
      <c r="G14" s="102"/>
      <c r="H14" s="174"/>
      <c r="I14" s="174"/>
      <c r="J14" s="103"/>
      <c r="K14" s="93"/>
      <c r="L14" s="93"/>
      <c r="M14" s="93"/>
    </row>
    <row r="15" spans="1:13" x14ac:dyDescent="0.2">
      <c r="A15" s="101">
        <v>5</v>
      </c>
      <c r="B15" s="102"/>
      <c r="C15" s="102"/>
      <c r="D15" s="102"/>
      <c r="E15" s="102"/>
      <c r="F15" s="102"/>
      <c r="G15" s="102"/>
      <c r="H15" s="174"/>
      <c r="I15" s="174"/>
      <c r="J15" s="103"/>
      <c r="K15" s="93"/>
      <c r="L15" s="93"/>
      <c r="M15" s="93"/>
    </row>
    <row r="16" spans="1:13" x14ac:dyDescent="0.2">
      <c r="A16" s="101">
        <v>6</v>
      </c>
      <c r="B16" s="102"/>
      <c r="C16" s="102"/>
      <c r="D16" s="102"/>
      <c r="E16" s="102"/>
      <c r="F16" s="102"/>
      <c r="G16" s="102"/>
      <c r="H16" s="174"/>
      <c r="I16" s="174"/>
      <c r="J16" s="103"/>
      <c r="K16" s="93"/>
      <c r="L16" s="93"/>
      <c r="M16" s="93"/>
    </row>
    <row r="17" spans="1:13" x14ac:dyDescent="0.2">
      <c r="A17" s="101">
        <v>7</v>
      </c>
      <c r="B17" s="102"/>
      <c r="C17" s="102"/>
      <c r="D17" s="102"/>
      <c r="E17" s="102"/>
      <c r="F17" s="102"/>
      <c r="G17" s="102"/>
      <c r="H17" s="174"/>
      <c r="I17" s="174"/>
      <c r="J17" s="103"/>
      <c r="K17" s="93"/>
      <c r="L17" s="93"/>
      <c r="M17" s="93"/>
    </row>
    <row r="18" spans="1:13" x14ac:dyDescent="0.2">
      <c r="A18" s="104" t="s">
        <v>7</v>
      </c>
      <c r="B18" s="102"/>
      <c r="C18" s="102"/>
      <c r="D18" s="102"/>
      <c r="E18" s="102"/>
      <c r="F18" s="102"/>
      <c r="G18" s="102"/>
      <c r="H18" s="174"/>
      <c r="I18" s="174"/>
      <c r="J18" s="103"/>
      <c r="K18" s="93"/>
      <c r="L18" s="93"/>
      <c r="M18" s="93"/>
    </row>
    <row r="19" spans="1:13" x14ac:dyDescent="0.2">
      <c r="A19" s="97" t="s">
        <v>19</v>
      </c>
      <c r="B19" s="97" t="s">
        <v>919</v>
      </c>
      <c r="C19" s="97" t="s">
        <v>920</v>
      </c>
      <c r="D19" s="97">
        <v>0</v>
      </c>
      <c r="E19" s="97">
        <v>0</v>
      </c>
      <c r="F19" s="97">
        <v>0</v>
      </c>
      <c r="G19" s="97">
        <v>0</v>
      </c>
      <c r="H19" s="421">
        <v>0</v>
      </c>
      <c r="I19" s="421">
        <v>0</v>
      </c>
      <c r="J19" s="422">
        <v>0</v>
      </c>
      <c r="L19" s="93"/>
      <c r="M19" s="93"/>
    </row>
    <row r="20" spans="1:13" x14ac:dyDescent="0.2">
      <c r="A20" s="10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3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x14ac:dyDescent="0.2">
      <c r="A22" s="93" t="s">
        <v>129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">
      <c r="A23" s="93" t="s">
        <v>208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x14ac:dyDescent="0.2">
      <c r="A24" t="s">
        <v>130</v>
      </c>
    </row>
    <row r="25" spans="1:13" x14ac:dyDescent="0.2">
      <c r="A25" s="770" t="s">
        <v>131</v>
      </c>
      <c r="B25" s="770"/>
      <c r="C25" s="770"/>
      <c r="D25" s="770"/>
      <c r="E25" s="770"/>
      <c r="F25" s="770"/>
      <c r="G25" s="770"/>
      <c r="H25" s="770"/>
      <c r="I25" s="770"/>
      <c r="J25" s="770"/>
      <c r="K25" s="770"/>
      <c r="L25" s="770"/>
      <c r="M25" s="770"/>
    </row>
    <row r="26" spans="1:13" x14ac:dyDescent="0.2">
      <c r="A26" s="782" t="s">
        <v>132</v>
      </c>
      <c r="B26" s="782"/>
      <c r="C26" s="782"/>
      <c r="D26" s="782"/>
      <c r="E26" s="93"/>
      <c r="F26" s="93"/>
      <c r="G26" s="93"/>
      <c r="H26" s="93"/>
      <c r="I26" s="93"/>
      <c r="J26" s="93"/>
      <c r="K26" s="93"/>
      <c r="L26" s="93"/>
      <c r="M26" s="93"/>
    </row>
    <row r="27" spans="1:13" x14ac:dyDescent="0.2">
      <c r="A27" s="151" t="s">
        <v>176</v>
      </c>
      <c r="B27" s="151"/>
      <c r="C27" s="151"/>
      <c r="D27" s="151"/>
      <c r="E27" s="93"/>
      <c r="F27" s="93"/>
      <c r="G27" s="93"/>
      <c r="H27" s="93"/>
      <c r="I27" s="93"/>
      <c r="J27" s="93"/>
      <c r="K27" s="93"/>
      <c r="L27" s="93"/>
      <c r="M27" s="93"/>
    </row>
    <row r="28" spans="1:13" x14ac:dyDescent="0.2">
      <c r="A28" s="151"/>
      <c r="B28" s="151"/>
      <c r="C28" s="151"/>
      <c r="D28" s="151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5.75" x14ac:dyDescent="0.25">
      <c r="A29" s="108" t="s">
        <v>12</v>
      </c>
      <c r="B29" s="108"/>
      <c r="C29" s="108"/>
      <c r="D29" s="108"/>
      <c r="E29" s="108"/>
      <c r="F29" s="108"/>
      <c r="G29" s="108"/>
      <c r="H29" s="108"/>
      <c r="I29" s="108"/>
      <c r="J29" s="152" t="s">
        <v>13</v>
      </c>
      <c r="K29" s="152"/>
      <c r="L29" s="93"/>
      <c r="M29" s="93"/>
    </row>
    <row r="30" spans="1:13" ht="15.75" x14ac:dyDescent="0.2">
      <c r="A30" s="550" t="s">
        <v>14</v>
      </c>
      <c r="B30" s="550"/>
      <c r="C30" s="550"/>
      <c r="D30" s="550"/>
      <c r="E30" s="550"/>
      <c r="F30" s="550"/>
      <c r="G30" s="550"/>
      <c r="H30" s="550"/>
      <c r="I30" s="550"/>
      <c r="J30" s="550"/>
      <c r="K30" s="93"/>
      <c r="L30" s="93"/>
      <c r="M30" s="93"/>
    </row>
    <row r="31" spans="1:13" ht="15.75" customHeight="1" x14ac:dyDescent="0.2">
      <c r="A31" s="550" t="s">
        <v>15</v>
      </c>
      <c r="B31" s="550"/>
      <c r="C31" s="550"/>
      <c r="D31" s="550"/>
      <c r="E31" s="550"/>
      <c r="F31" s="550"/>
      <c r="G31" s="550"/>
      <c r="H31" s="550"/>
      <c r="I31" s="550"/>
      <c r="J31" s="550"/>
      <c r="K31" s="152"/>
      <c r="L31" s="93"/>
      <c r="M31" s="93"/>
    </row>
    <row r="32" spans="1:13" x14ac:dyDescent="0.2">
      <c r="A32" s="93"/>
      <c r="B32" s="93"/>
      <c r="C32" s="93"/>
      <c r="D32" s="93"/>
      <c r="E32" s="93"/>
      <c r="F32" s="93"/>
      <c r="G32" s="509" t="s">
        <v>88</v>
      </c>
      <c r="H32" s="509"/>
      <c r="I32" s="509"/>
      <c r="J32" s="509"/>
      <c r="K32" s="36"/>
      <c r="L32" s="36"/>
      <c r="M32" s="93"/>
    </row>
    <row r="33" spans="1:13" x14ac:dyDescent="0.2">
      <c r="A33" s="771"/>
      <c r="B33" s="771"/>
      <c r="C33" s="771"/>
      <c r="D33" s="771"/>
      <c r="E33" s="771"/>
      <c r="F33" s="771"/>
      <c r="G33" s="771"/>
      <c r="H33" s="771"/>
      <c r="I33" s="771"/>
      <c r="J33" s="771"/>
      <c r="K33" s="93"/>
      <c r="L33" s="93"/>
      <c r="M33" s="93"/>
    </row>
  </sheetData>
  <mergeCells count="17">
    <mergeCell ref="G32:J32"/>
    <mergeCell ref="A33:J33"/>
    <mergeCell ref="A30:J30"/>
    <mergeCell ref="A25:D25"/>
    <mergeCell ref="E25:J25"/>
    <mergeCell ref="A26:D26"/>
    <mergeCell ref="A31:J31"/>
    <mergeCell ref="D1:E1"/>
    <mergeCell ref="G1:J1"/>
    <mergeCell ref="A2:J2"/>
    <mergeCell ref="A4:J4"/>
    <mergeCell ref="A5:B5"/>
    <mergeCell ref="K25:M25"/>
    <mergeCell ref="A8:A9"/>
    <mergeCell ref="B8:B9"/>
    <mergeCell ref="C8:J8"/>
    <mergeCell ref="C3:I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zoomScale="80" zoomScaleNormal="80" zoomScaleSheetLayoutView="76" workbookViewId="0">
      <selection activeCell="A30" sqref="A30:M30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666" t="s">
        <v>574</v>
      </c>
      <c r="M1" s="666"/>
      <c r="N1" s="110"/>
      <c r="O1" s="93"/>
      <c r="P1" s="93"/>
    </row>
    <row r="2" spans="1:26" ht="15.75" x14ac:dyDescent="0.25">
      <c r="A2" s="769" t="s">
        <v>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93"/>
      <c r="O2" s="93"/>
      <c r="P2" s="93"/>
    </row>
    <row r="3" spans="1:26" ht="20.25" x14ac:dyDescent="0.3">
      <c r="A3" s="568" t="s">
        <v>666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93"/>
      <c r="O3" s="93"/>
      <c r="P3" s="93"/>
    </row>
    <row r="4" spans="1:26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26" ht="15.75" x14ac:dyDescent="0.25">
      <c r="A5" s="569" t="s">
        <v>573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93"/>
      <c r="O5" s="93"/>
      <c r="P5" s="93"/>
    </row>
    <row r="6" spans="1:26" x14ac:dyDescent="0.2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26" x14ac:dyDescent="0.2">
      <c r="A7" s="502" t="s">
        <v>170</v>
      </c>
      <c r="B7" s="502"/>
      <c r="C7" s="32"/>
      <c r="D7" s="32"/>
      <c r="E7" s="3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26" ht="18" x14ac:dyDescent="0.25">
      <c r="A8" s="96"/>
      <c r="B8" s="96"/>
      <c r="C8" s="96"/>
      <c r="D8" s="96"/>
      <c r="E8" s="96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26" ht="19.899999999999999" customHeight="1" x14ac:dyDescent="0.2">
      <c r="A9" s="767" t="s">
        <v>2</v>
      </c>
      <c r="B9" s="767" t="s">
        <v>3</v>
      </c>
      <c r="C9" s="784" t="s">
        <v>127</v>
      </c>
      <c r="D9" s="784"/>
      <c r="E9" s="785"/>
      <c r="F9" s="783" t="s">
        <v>128</v>
      </c>
      <c r="G9" s="784"/>
      <c r="H9" s="784"/>
      <c r="I9" s="785"/>
      <c r="J9" s="783" t="s">
        <v>206</v>
      </c>
      <c r="K9" s="784"/>
      <c r="L9" s="784"/>
      <c r="M9" s="785"/>
      <c r="Y9" s="9"/>
      <c r="Z9" s="13"/>
    </row>
    <row r="10" spans="1:26" ht="45.75" customHeight="1" x14ac:dyDescent="0.2">
      <c r="A10" s="767"/>
      <c r="B10" s="767"/>
      <c r="C10" s="154" t="s">
        <v>409</v>
      </c>
      <c r="D10" s="4" t="s">
        <v>406</v>
      </c>
      <c r="E10" s="154" t="s">
        <v>209</v>
      </c>
      <c r="F10" s="4" t="s">
        <v>404</v>
      </c>
      <c r="G10" s="154" t="s">
        <v>405</v>
      </c>
      <c r="H10" s="4" t="s">
        <v>406</v>
      </c>
      <c r="I10" s="154" t="s">
        <v>209</v>
      </c>
      <c r="J10" s="4" t="s">
        <v>408</v>
      </c>
      <c r="K10" s="154" t="s">
        <v>405</v>
      </c>
      <c r="L10" s="4" t="s">
        <v>406</v>
      </c>
      <c r="M10" s="5" t="s">
        <v>209</v>
      </c>
    </row>
    <row r="11" spans="1:26" s="15" customFormat="1" x14ac:dyDescent="0.2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  <c r="M11" s="98">
        <v>13</v>
      </c>
    </row>
    <row r="12" spans="1:26" x14ac:dyDescent="0.2">
      <c r="A12" s="101">
        <v>1</v>
      </c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26" x14ac:dyDescent="0.2">
      <c r="A13" s="101">
        <v>2</v>
      </c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26" x14ac:dyDescent="0.2">
      <c r="A14" s="101">
        <v>3</v>
      </c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26" ht="13.5" thickBot="1" x14ac:dyDescent="0.25">
      <c r="A15" s="101">
        <v>4</v>
      </c>
      <c r="B15" s="101"/>
      <c r="C15" s="102"/>
      <c r="D15" s="102"/>
      <c r="E15" s="102"/>
      <c r="F15" s="424"/>
      <c r="G15" s="424"/>
      <c r="H15" s="424"/>
      <c r="I15" s="424"/>
      <c r="J15" s="102"/>
      <c r="K15" s="102"/>
      <c r="L15" s="102"/>
      <c r="M15" s="102"/>
    </row>
    <row r="16" spans="1:26" x14ac:dyDescent="0.2">
      <c r="A16" s="101">
        <v>5</v>
      </c>
      <c r="B16" s="101"/>
      <c r="C16" s="102"/>
      <c r="D16" s="102"/>
      <c r="E16" s="174"/>
      <c r="F16" s="786" t="s">
        <v>907</v>
      </c>
      <c r="G16" s="787"/>
      <c r="H16" s="787"/>
      <c r="I16" s="788"/>
      <c r="J16" s="423"/>
      <c r="K16" s="102"/>
      <c r="L16" s="102"/>
      <c r="M16" s="102"/>
    </row>
    <row r="17" spans="1:16" x14ac:dyDescent="0.2">
      <c r="A17" s="101">
        <v>6</v>
      </c>
      <c r="B17" s="101"/>
      <c r="C17" s="102"/>
      <c r="D17" s="102"/>
      <c r="E17" s="174"/>
      <c r="F17" s="789"/>
      <c r="G17" s="790"/>
      <c r="H17" s="790"/>
      <c r="I17" s="791"/>
      <c r="J17" s="423"/>
      <c r="K17" s="102"/>
      <c r="L17" s="102"/>
      <c r="M17" s="102"/>
    </row>
    <row r="18" spans="1:16" x14ac:dyDescent="0.2">
      <c r="A18" s="101">
        <v>7</v>
      </c>
      <c r="B18" s="101"/>
      <c r="C18" s="102"/>
      <c r="D18" s="102"/>
      <c r="E18" s="174"/>
      <c r="F18" s="789"/>
      <c r="G18" s="790"/>
      <c r="H18" s="790"/>
      <c r="I18" s="791"/>
      <c r="J18" s="423"/>
      <c r="K18" s="102"/>
      <c r="L18" s="102"/>
      <c r="M18" s="102"/>
    </row>
    <row r="19" spans="1:16" ht="13.5" thickBot="1" x14ac:dyDescent="0.25">
      <c r="A19" s="101">
        <v>8</v>
      </c>
      <c r="B19" s="101"/>
      <c r="C19" s="102"/>
      <c r="D19" s="102"/>
      <c r="E19" s="174"/>
      <c r="F19" s="792"/>
      <c r="G19" s="793"/>
      <c r="H19" s="793"/>
      <c r="I19" s="794"/>
      <c r="J19" s="423"/>
      <c r="K19" s="102"/>
      <c r="L19" s="102"/>
      <c r="M19" s="102"/>
    </row>
    <row r="20" spans="1:16" x14ac:dyDescent="0.2">
      <c r="A20" s="101">
        <v>9</v>
      </c>
      <c r="B20" s="101"/>
      <c r="C20" s="102"/>
      <c r="D20" s="102"/>
      <c r="E20" s="102"/>
      <c r="F20" s="425"/>
      <c r="G20" s="425"/>
      <c r="H20" s="425"/>
      <c r="I20" s="425"/>
      <c r="J20" s="102"/>
      <c r="K20" s="102"/>
      <c r="L20" s="102"/>
      <c r="M20" s="102"/>
    </row>
    <row r="21" spans="1:16" x14ac:dyDescent="0.2">
      <c r="A21" s="104" t="s">
        <v>7</v>
      </c>
      <c r="B21" s="104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6" x14ac:dyDescent="0.2">
      <c r="A22" s="97" t="s">
        <v>19</v>
      </c>
      <c r="B22" s="97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6" x14ac:dyDescent="0.2">
      <c r="A23" s="105"/>
      <c r="B23" s="105"/>
      <c r="C23" s="105"/>
      <c r="D23" s="105"/>
      <c r="E23" s="105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7" spans="1:16" x14ac:dyDescent="0.2">
      <c r="A27" s="770"/>
      <c r="B27" s="770"/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113"/>
      <c r="N27" s="770"/>
      <c r="O27" s="770"/>
      <c r="P27" s="770"/>
    </row>
    <row r="28" spans="1:16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.75" x14ac:dyDescent="0.25">
      <c r="A29" s="108" t="s">
        <v>12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764" t="s">
        <v>13</v>
      </c>
      <c r="L29" s="764"/>
      <c r="M29" s="764"/>
      <c r="N29" s="152"/>
      <c r="O29" s="93"/>
      <c r="P29" s="93"/>
    </row>
    <row r="30" spans="1:16" ht="15.75" x14ac:dyDescent="0.2">
      <c r="A30" s="550" t="s">
        <v>14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93"/>
      <c r="O30" s="93"/>
      <c r="P30" s="93"/>
    </row>
    <row r="31" spans="1:16" ht="15.6" customHeight="1" x14ac:dyDescent="0.2">
      <c r="A31" s="550" t="s">
        <v>15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152"/>
      <c r="O31" s="93"/>
      <c r="P31" s="93"/>
    </row>
    <row r="32" spans="1:16" x14ac:dyDescent="0.2">
      <c r="A32" s="93"/>
      <c r="B32" s="93"/>
      <c r="C32" s="93"/>
      <c r="D32" s="93"/>
      <c r="E32" s="93"/>
      <c r="F32" s="93"/>
      <c r="G32" s="93"/>
      <c r="L32" s="36" t="s">
        <v>88</v>
      </c>
      <c r="M32" s="36"/>
      <c r="N32" s="36"/>
      <c r="O32" s="36"/>
      <c r="P32" s="36"/>
    </row>
  </sheetData>
  <mergeCells count="16">
    <mergeCell ref="N27:P27"/>
    <mergeCell ref="C9:E9"/>
    <mergeCell ref="L1:M1"/>
    <mergeCell ref="A2:M2"/>
    <mergeCell ref="A3:M3"/>
    <mergeCell ref="A5:M5"/>
    <mergeCell ref="A7:B7"/>
    <mergeCell ref="F16:I19"/>
    <mergeCell ref="K29:M29"/>
    <mergeCell ref="A30:M30"/>
    <mergeCell ref="A9:A10"/>
    <mergeCell ref="B9:B10"/>
    <mergeCell ref="A31:M31"/>
    <mergeCell ref="F9:I9"/>
    <mergeCell ref="J9:M9"/>
    <mergeCell ref="A27:L27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zoomScaleSheetLayoutView="84" workbookViewId="0">
      <selection activeCell="F12" sqref="F12:H16"/>
    </sheetView>
  </sheetViews>
  <sheetFormatPr defaultRowHeight="12.75" x14ac:dyDescent="0.2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 x14ac:dyDescent="0.3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804" t="s">
        <v>553</v>
      </c>
      <c r="K1" s="804"/>
    </row>
    <row r="2" spans="1:12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</row>
    <row r="3" spans="1:12" ht="15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2" ht="15" x14ac:dyDescent="0.3">
      <c r="A4" s="805" t="s">
        <v>552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</row>
    <row r="5" spans="1:12" ht="15" x14ac:dyDescent="0.3">
      <c r="A5" s="229" t="s">
        <v>274</v>
      </c>
      <c r="B5" s="229"/>
      <c r="C5" s="229"/>
      <c r="D5" s="229"/>
      <c r="E5" s="229"/>
      <c r="F5" s="229"/>
      <c r="G5" s="229"/>
      <c r="H5" s="229"/>
      <c r="I5" s="228"/>
      <c r="J5" s="682" t="s">
        <v>837</v>
      </c>
      <c r="K5" s="682"/>
      <c r="L5" s="682"/>
    </row>
    <row r="6" spans="1:12" ht="27.75" customHeight="1" x14ac:dyDescent="0.2">
      <c r="A6" s="694" t="s">
        <v>2</v>
      </c>
      <c r="B6" s="694" t="s">
        <v>3</v>
      </c>
      <c r="C6" s="694" t="s">
        <v>318</v>
      </c>
      <c r="D6" s="694" t="s">
        <v>319</v>
      </c>
      <c r="E6" s="694"/>
      <c r="F6" s="694"/>
      <c r="G6" s="694"/>
      <c r="H6" s="694"/>
      <c r="I6" s="695" t="s">
        <v>320</v>
      </c>
      <c r="J6" s="696"/>
      <c r="K6" s="697"/>
    </row>
    <row r="7" spans="1:12" ht="90" customHeight="1" x14ac:dyDescent="0.2">
      <c r="A7" s="694"/>
      <c r="B7" s="694"/>
      <c r="C7" s="694"/>
      <c r="D7" s="263" t="s">
        <v>321</v>
      </c>
      <c r="E7" s="263" t="s">
        <v>209</v>
      </c>
      <c r="F7" s="263" t="s">
        <v>474</v>
      </c>
      <c r="G7" s="263" t="s">
        <v>322</v>
      </c>
      <c r="H7" s="263" t="s">
        <v>445</v>
      </c>
      <c r="I7" s="263" t="s">
        <v>323</v>
      </c>
      <c r="J7" s="263" t="s">
        <v>324</v>
      </c>
      <c r="K7" s="263" t="s">
        <v>325</v>
      </c>
    </row>
    <row r="8" spans="1:12" ht="15" x14ac:dyDescent="0.2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  <c r="H8" s="232" t="s">
        <v>288</v>
      </c>
      <c r="I8" s="232" t="s">
        <v>307</v>
      </c>
      <c r="J8" s="232" t="s">
        <v>308</v>
      </c>
      <c r="K8" s="232" t="s">
        <v>309</v>
      </c>
    </row>
    <row r="9" spans="1:12" x14ac:dyDescent="0.2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x14ac:dyDescent="0.2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3.5" thickBot="1" x14ac:dyDescent="0.25">
      <c r="A11" s="8">
        <v>3</v>
      </c>
      <c r="B11" s="9"/>
      <c r="C11" s="9"/>
      <c r="D11" s="9"/>
      <c r="E11" s="9"/>
      <c r="F11" s="426"/>
      <c r="G11" s="426"/>
      <c r="H11" s="426"/>
      <c r="I11" s="9"/>
      <c r="J11" s="9"/>
      <c r="K11" s="9"/>
    </row>
    <row r="12" spans="1:12" x14ac:dyDescent="0.2">
      <c r="A12" s="8">
        <v>4</v>
      </c>
      <c r="B12" s="9"/>
      <c r="C12" s="9"/>
      <c r="D12" s="9"/>
      <c r="E12" s="72"/>
      <c r="F12" s="795" t="s">
        <v>907</v>
      </c>
      <c r="G12" s="796"/>
      <c r="H12" s="797"/>
      <c r="I12" s="180"/>
      <c r="J12" s="9"/>
      <c r="K12" s="9"/>
    </row>
    <row r="13" spans="1:12" x14ac:dyDescent="0.2">
      <c r="A13" s="8">
        <v>5</v>
      </c>
      <c r="B13" s="9"/>
      <c r="C13" s="9"/>
      <c r="D13" s="9"/>
      <c r="E13" s="72"/>
      <c r="F13" s="798"/>
      <c r="G13" s="799"/>
      <c r="H13" s="800"/>
      <c r="I13" s="180"/>
      <c r="J13" s="9"/>
      <c r="K13" s="9"/>
    </row>
    <row r="14" spans="1:12" x14ac:dyDescent="0.2">
      <c r="A14" s="8">
        <v>6</v>
      </c>
      <c r="B14" s="9"/>
      <c r="C14" s="9"/>
      <c r="D14" s="9"/>
      <c r="E14" s="72"/>
      <c r="F14" s="798"/>
      <c r="G14" s="799"/>
      <c r="H14" s="800"/>
      <c r="I14" s="180"/>
      <c r="J14" s="9"/>
      <c r="K14" s="9"/>
    </row>
    <row r="15" spans="1:12" x14ac:dyDescent="0.2">
      <c r="A15" s="8">
        <v>7</v>
      </c>
      <c r="B15" s="9"/>
      <c r="C15" s="9"/>
      <c r="D15" s="9"/>
      <c r="E15" s="72"/>
      <c r="F15" s="798"/>
      <c r="G15" s="799"/>
      <c r="H15" s="800"/>
      <c r="I15" s="180"/>
      <c r="J15" s="9"/>
      <c r="K15" s="9"/>
    </row>
    <row r="16" spans="1:12" ht="13.5" thickBot="1" x14ac:dyDescent="0.25">
      <c r="A16" s="8">
        <v>8</v>
      </c>
      <c r="B16" s="9"/>
      <c r="C16" s="9"/>
      <c r="D16" s="9"/>
      <c r="E16" s="72"/>
      <c r="F16" s="801"/>
      <c r="G16" s="802"/>
      <c r="H16" s="803"/>
      <c r="I16" s="180"/>
      <c r="J16" s="9"/>
      <c r="K16" s="9"/>
    </row>
    <row r="17" spans="1:12" x14ac:dyDescent="0.2">
      <c r="A17" s="8">
        <v>9</v>
      </c>
      <c r="B17" s="9"/>
      <c r="C17" s="9"/>
      <c r="D17" s="9"/>
      <c r="E17" s="9"/>
      <c r="F17" s="427"/>
      <c r="G17" s="427"/>
      <c r="H17" s="427"/>
      <c r="I17" s="9"/>
      <c r="J17" s="9"/>
      <c r="K17" s="9"/>
    </row>
    <row r="18" spans="1:12" x14ac:dyDescent="0.2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2" x14ac:dyDescent="0.2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x14ac:dyDescent="0.2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2" x14ac:dyDescent="0.2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2" x14ac:dyDescent="0.2">
      <c r="A23" s="18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 x14ac:dyDescent="0.2">
      <c r="A24" s="18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x14ac:dyDescent="0.2">
      <c r="A25" s="30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2" x14ac:dyDescent="0.2">
      <c r="A27" s="15" t="s">
        <v>475</v>
      </c>
    </row>
    <row r="29" spans="1:12" x14ac:dyDescent="0.2">
      <c r="A29" s="235"/>
      <c r="B29" s="235"/>
      <c r="C29" s="235"/>
      <c r="D29" s="235"/>
      <c r="I29" s="574" t="s">
        <v>13</v>
      </c>
      <c r="J29" s="574"/>
      <c r="K29" s="574"/>
    </row>
    <row r="30" spans="1:12" ht="15" customHeight="1" x14ac:dyDescent="0.2">
      <c r="A30" s="235"/>
      <c r="B30" s="235"/>
      <c r="C30" s="235"/>
      <c r="D30" s="235"/>
      <c r="I30" s="574" t="s">
        <v>14</v>
      </c>
      <c r="J30" s="574"/>
      <c r="K30" s="574"/>
      <c r="L30" s="250"/>
    </row>
    <row r="31" spans="1:12" ht="15" customHeight="1" x14ac:dyDescent="0.2">
      <c r="A31" s="235"/>
      <c r="B31" s="235"/>
      <c r="C31" s="235"/>
      <c r="D31" s="235"/>
      <c r="I31" s="574" t="s">
        <v>91</v>
      </c>
      <c r="J31" s="574"/>
      <c r="K31" s="574"/>
      <c r="L31" s="250"/>
    </row>
    <row r="32" spans="1:12" x14ac:dyDescent="0.2">
      <c r="A32" s="235" t="s">
        <v>12</v>
      </c>
      <c r="C32" s="235"/>
      <c r="D32" s="235"/>
      <c r="I32" s="575" t="s">
        <v>88</v>
      </c>
      <c r="J32" s="575"/>
      <c r="K32" s="240"/>
    </row>
  </sheetData>
  <mergeCells count="15">
    <mergeCell ref="I31:K31"/>
    <mergeCell ref="I32:J32"/>
    <mergeCell ref="F12:H16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29:K29"/>
    <mergeCell ref="I30:K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C1" zoomScaleNormal="100" zoomScaleSheetLayoutView="80" workbookViewId="0">
      <selection activeCell="D21" sqref="D21"/>
    </sheetView>
  </sheetViews>
  <sheetFormatPr defaultRowHeight="12.75" x14ac:dyDescent="0.2"/>
  <cols>
    <col min="1" max="1" width="7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270" t="s">
        <v>555</v>
      </c>
    </row>
    <row r="2" spans="1:15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1:15" ht="15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5" ht="18" x14ac:dyDescent="0.35">
      <c r="A4" s="576" t="s">
        <v>554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15" ht="15" x14ac:dyDescent="0.3">
      <c r="A5" s="229" t="s">
        <v>274</v>
      </c>
      <c r="B5" s="229"/>
      <c r="C5" s="229"/>
      <c r="D5" s="229"/>
      <c r="E5" s="229"/>
      <c r="F5" s="229"/>
      <c r="G5" s="229"/>
      <c r="H5" s="229"/>
      <c r="I5" s="229"/>
      <c r="J5" s="229"/>
      <c r="K5" s="228"/>
      <c r="M5" s="682" t="s">
        <v>837</v>
      </c>
      <c r="N5" s="682"/>
      <c r="O5" s="682"/>
    </row>
    <row r="6" spans="1:15" ht="44.25" customHeight="1" x14ac:dyDescent="0.2">
      <c r="A6" s="694" t="s">
        <v>2</v>
      </c>
      <c r="B6" s="694" t="s">
        <v>3</v>
      </c>
      <c r="C6" s="694" t="s">
        <v>326</v>
      </c>
      <c r="D6" s="692" t="s">
        <v>327</v>
      </c>
      <c r="E6" s="692" t="s">
        <v>328</v>
      </c>
      <c r="F6" s="692" t="s">
        <v>329</v>
      </c>
      <c r="G6" s="692" t="s">
        <v>330</v>
      </c>
      <c r="H6" s="694" t="s">
        <v>331</v>
      </c>
      <c r="I6" s="694"/>
      <c r="J6" s="694" t="s">
        <v>332</v>
      </c>
      <c r="K6" s="694"/>
      <c r="L6" s="694" t="s">
        <v>333</v>
      </c>
      <c r="M6" s="694"/>
      <c r="N6" s="694" t="s">
        <v>334</v>
      </c>
      <c r="O6" s="694"/>
    </row>
    <row r="7" spans="1:15" ht="54" customHeight="1" x14ac:dyDescent="0.2">
      <c r="A7" s="694"/>
      <c r="B7" s="694"/>
      <c r="C7" s="694"/>
      <c r="D7" s="693"/>
      <c r="E7" s="693"/>
      <c r="F7" s="693"/>
      <c r="G7" s="693"/>
      <c r="H7" s="263" t="s">
        <v>335</v>
      </c>
      <c r="I7" s="263" t="s">
        <v>336</v>
      </c>
      <c r="J7" s="263" t="s">
        <v>335</v>
      </c>
      <c r="K7" s="263" t="s">
        <v>336</v>
      </c>
      <c r="L7" s="263" t="s">
        <v>335</v>
      </c>
      <c r="M7" s="263" t="s">
        <v>336</v>
      </c>
      <c r="N7" s="263" t="s">
        <v>335</v>
      </c>
      <c r="O7" s="263" t="s">
        <v>336</v>
      </c>
    </row>
    <row r="8" spans="1:15" ht="15" x14ac:dyDescent="0.2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  <c r="H8" s="232" t="s">
        <v>288</v>
      </c>
      <c r="I8" s="232" t="s">
        <v>307</v>
      </c>
      <c r="J8" s="232" t="s">
        <v>308</v>
      </c>
      <c r="K8" s="232" t="s">
        <v>309</v>
      </c>
      <c r="L8" s="232" t="s">
        <v>337</v>
      </c>
      <c r="M8" s="232" t="s">
        <v>338</v>
      </c>
      <c r="N8" s="232" t="s">
        <v>339</v>
      </c>
      <c r="O8" s="232" t="s">
        <v>340</v>
      </c>
    </row>
    <row r="9" spans="1:1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3.5" thickBot="1" x14ac:dyDescent="0.25">
      <c r="A10" s="9"/>
      <c r="B10" s="9"/>
      <c r="C10" s="9"/>
      <c r="D10" s="9"/>
      <c r="E10" s="9"/>
      <c r="F10" s="9"/>
      <c r="G10" s="9"/>
      <c r="H10" s="426"/>
      <c r="I10" s="426"/>
      <c r="J10" s="426"/>
      <c r="K10" s="426"/>
      <c r="L10" s="9"/>
      <c r="M10" s="9"/>
      <c r="N10" s="9"/>
      <c r="O10" s="9"/>
    </row>
    <row r="11" spans="1:15" x14ac:dyDescent="0.2">
      <c r="A11" s="9"/>
      <c r="B11" s="9"/>
      <c r="C11" s="9"/>
      <c r="D11" s="9"/>
      <c r="E11" s="9"/>
      <c r="F11" s="9"/>
      <c r="G11" s="72"/>
      <c r="H11" s="806" t="s">
        <v>907</v>
      </c>
      <c r="I11" s="807"/>
      <c r="J11" s="807"/>
      <c r="K11" s="808"/>
      <c r="L11" s="180"/>
      <c r="M11" s="9"/>
      <c r="N11" s="9"/>
      <c r="O11" s="9"/>
    </row>
    <row r="12" spans="1:15" x14ac:dyDescent="0.2">
      <c r="A12" s="9"/>
      <c r="B12" s="9"/>
      <c r="C12" s="9"/>
      <c r="D12" s="9"/>
      <c r="E12" s="9"/>
      <c r="F12" s="9"/>
      <c r="G12" s="72"/>
      <c r="H12" s="809"/>
      <c r="I12" s="810"/>
      <c r="J12" s="810"/>
      <c r="K12" s="811"/>
      <c r="L12" s="180"/>
      <c r="M12" s="9"/>
      <c r="N12" s="9"/>
      <c r="O12" s="9"/>
    </row>
    <row r="13" spans="1:15" ht="13.5" thickBot="1" x14ac:dyDescent="0.25">
      <c r="A13" s="9"/>
      <c r="B13" s="9"/>
      <c r="C13" s="9"/>
      <c r="D13" s="9"/>
      <c r="E13" s="9"/>
      <c r="F13" s="9"/>
      <c r="G13" s="72"/>
      <c r="H13" s="812"/>
      <c r="I13" s="813"/>
      <c r="J13" s="813"/>
      <c r="K13" s="814"/>
      <c r="L13" s="180"/>
      <c r="M13" s="9"/>
      <c r="N13" s="9"/>
      <c r="O13" s="9"/>
    </row>
    <row r="14" spans="1:15" x14ac:dyDescent="0.2">
      <c r="A14" s="9"/>
      <c r="B14" s="9"/>
      <c r="C14" s="9"/>
      <c r="D14" s="9"/>
      <c r="E14" s="9"/>
      <c r="F14" s="9"/>
      <c r="G14" s="9"/>
      <c r="H14" s="427"/>
      <c r="I14" s="427"/>
      <c r="J14" s="427"/>
      <c r="K14" s="427"/>
      <c r="L14" s="9"/>
      <c r="M14" s="9"/>
      <c r="N14" s="9"/>
      <c r="O14" s="9"/>
    </row>
    <row r="15" spans="1:1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21" spans="1:15" x14ac:dyDescent="0.2">
      <c r="A21" s="235"/>
      <c r="B21" s="235"/>
      <c r="C21" s="235"/>
      <c r="D21" s="235"/>
      <c r="L21" s="574" t="s">
        <v>13</v>
      </c>
      <c r="M21" s="574"/>
      <c r="N21" s="574"/>
      <c r="O21" s="574"/>
    </row>
    <row r="22" spans="1:15" x14ac:dyDescent="0.2">
      <c r="A22" s="235"/>
      <c r="B22" s="235"/>
      <c r="C22" s="235"/>
      <c r="D22" s="235"/>
      <c r="L22" s="574" t="s">
        <v>14</v>
      </c>
      <c r="M22" s="574"/>
      <c r="N22" s="574"/>
      <c r="O22" s="574"/>
    </row>
    <row r="23" spans="1:15" x14ac:dyDescent="0.2">
      <c r="A23" s="235"/>
      <c r="B23" s="235"/>
      <c r="C23" s="235"/>
      <c r="D23" s="235"/>
      <c r="L23" s="574" t="s">
        <v>91</v>
      </c>
      <c r="M23" s="574"/>
      <c r="N23" s="574"/>
      <c r="O23" s="574"/>
    </row>
    <row r="24" spans="1:15" x14ac:dyDescent="0.2">
      <c r="A24" s="235" t="s">
        <v>12</v>
      </c>
      <c r="C24" s="235"/>
      <c r="D24" s="235"/>
      <c r="L24" s="575" t="s">
        <v>88</v>
      </c>
      <c r="M24" s="575"/>
      <c r="N24" s="575"/>
      <c r="O24" s="240"/>
    </row>
  </sheetData>
  <mergeCells count="20">
    <mergeCell ref="L22:O22"/>
    <mergeCell ref="L23:O23"/>
    <mergeCell ref="L24:N24"/>
    <mergeCell ref="G6:G7"/>
    <mergeCell ref="H6:I6"/>
    <mergeCell ref="J6:K6"/>
    <mergeCell ref="L6:M6"/>
    <mergeCell ref="N6:O6"/>
    <mergeCell ref="L21:O21"/>
    <mergeCell ref="H11:K13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1"/>
  <sheetViews>
    <sheetView topLeftCell="A4" zoomScale="80" zoomScaleNormal="80" zoomScaleSheetLayoutView="86" workbookViewId="0">
      <selection activeCell="Z20" sqref="Z20"/>
    </sheetView>
  </sheetViews>
  <sheetFormatPr defaultRowHeight="12.75" x14ac:dyDescent="0.2"/>
  <cols>
    <col min="1" max="1" width="4.85546875" customWidth="1"/>
    <col min="2" max="2" width="19.5703125" customWidth="1"/>
    <col min="3" max="4" width="7" customWidth="1"/>
    <col min="5" max="5" width="8.42578125" customWidth="1"/>
    <col min="6" max="6" width="9.140625" customWidth="1"/>
    <col min="7" max="17" width="7" customWidth="1"/>
    <col min="18" max="18" width="8.42578125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 x14ac:dyDescent="0.2">
      <c r="G2" s="509"/>
      <c r="H2" s="509"/>
      <c r="I2" s="509"/>
      <c r="J2" s="509"/>
      <c r="K2" s="509"/>
      <c r="L2" s="509"/>
      <c r="M2" s="509"/>
      <c r="N2" s="509"/>
      <c r="O2" s="509"/>
      <c r="P2" s="1"/>
      <c r="Q2" s="1"/>
      <c r="R2" s="1"/>
      <c r="T2" s="48" t="s">
        <v>63</v>
      </c>
    </row>
    <row r="3" spans="1:256" ht="15" x14ac:dyDescent="0.25">
      <c r="A3" s="545" t="s">
        <v>61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</row>
    <row r="4" spans="1:256" ht="15.75" x14ac:dyDescent="0.25">
      <c r="A4" s="506" t="s">
        <v>666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6" spans="1:256" ht="15" x14ac:dyDescent="0.25">
      <c r="A6" s="546" t="s">
        <v>668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</row>
    <row r="7" spans="1:256" ht="15.7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56" ht="15.75" x14ac:dyDescent="0.25">
      <c r="A8" s="502" t="s">
        <v>170</v>
      </c>
      <c r="B8" s="502"/>
      <c r="C8" s="502"/>
      <c r="D8" s="32"/>
      <c r="E8" s="32"/>
      <c r="F8" s="3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0" spans="1:256" ht="15" x14ac:dyDescent="0.25">
      <c r="U10" s="538" t="s">
        <v>487</v>
      </c>
      <c r="V10" s="538"/>
      <c r="W10" s="16"/>
      <c r="X10" s="16"/>
      <c r="Y10" s="16"/>
      <c r="Z10" s="16"/>
      <c r="AA10" s="16"/>
      <c r="AB10" s="497"/>
      <c r="AC10" s="497"/>
      <c r="AD10" s="497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2.75" customHeight="1" x14ac:dyDescent="0.2">
      <c r="A11" s="533" t="s">
        <v>2</v>
      </c>
      <c r="B11" s="533" t="s">
        <v>117</v>
      </c>
      <c r="C11" s="511" t="s">
        <v>162</v>
      </c>
      <c r="D11" s="512"/>
      <c r="E11" s="512"/>
      <c r="F11" s="513"/>
      <c r="G11" s="535" t="s">
        <v>842</v>
      </c>
      <c r="H11" s="536"/>
      <c r="I11" s="536"/>
      <c r="J11" s="536"/>
      <c r="K11" s="536"/>
      <c r="L11" s="536"/>
      <c r="M11" s="536"/>
      <c r="N11" s="536"/>
      <c r="O11" s="536"/>
      <c r="P11" s="536"/>
      <c r="Q11" s="536"/>
      <c r="R11" s="537"/>
      <c r="S11" s="539" t="s">
        <v>265</v>
      </c>
      <c r="T11" s="540"/>
      <c r="U11" s="540"/>
      <c r="V11" s="541"/>
      <c r="W11" s="138"/>
      <c r="X11" s="138"/>
      <c r="Y11" s="138"/>
      <c r="Z11" s="138"/>
      <c r="AA11" s="138"/>
      <c r="AB11" s="138"/>
      <c r="AC11" s="138"/>
      <c r="AD11" s="13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x14ac:dyDescent="0.2">
      <c r="A12" s="534"/>
      <c r="B12" s="534"/>
      <c r="C12" s="514"/>
      <c r="D12" s="515"/>
      <c r="E12" s="515"/>
      <c r="F12" s="516"/>
      <c r="G12" s="478" t="s">
        <v>184</v>
      </c>
      <c r="H12" s="481"/>
      <c r="I12" s="481"/>
      <c r="J12" s="479"/>
      <c r="K12" s="478" t="s">
        <v>185</v>
      </c>
      <c r="L12" s="481"/>
      <c r="M12" s="481"/>
      <c r="N12" s="479"/>
      <c r="O12" s="480" t="s">
        <v>19</v>
      </c>
      <c r="P12" s="480"/>
      <c r="Q12" s="480"/>
      <c r="R12" s="480"/>
      <c r="S12" s="542"/>
      <c r="T12" s="543"/>
      <c r="U12" s="543"/>
      <c r="V12" s="544"/>
      <c r="W12" s="138"/>
      <c r="X12" s="138"/>
      <c r="Y12" s="138"/>
      <c r="Z12" s="138"/>
      <c r="AA12" s="138"/>
      <c r="AB12" s="138"/>
      <c r="AC12" s="138"/>
      <c r="AD12" s="13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8.25" x14ac:dyDescent="0.2">
      <c r="A13" s="189"/>
      <c r="B13" s="189"/>
      <c r="C13" s="188" t="s">
        <v>266</v>
      </c>
      <c r="D13" s="188" t="s">
        <v>267</v>
      </c>
      <c r="E13" s="188" t="s">
        <v>268</v>
      </c>
      <c r="F13" s="188" t="s">
        <v>95</v>
      </c>
      <c r="G13" s="188" t="s">
        <v>266</v>
      </c>
      <c r="H13" s="188" t="s">
        <v>267</v>
      </c>
      <c r="I13" s="188" t="s">
        <v>268</v>
      </c>
      <c r="J13" s="188" t="s">
        <v>19</v>
      </c>
      <c r="K13" s="188" t="s">
        <v>266</v>
      </c>
      <c r="L13" s="188" t="s">
        <v>267</v>
      </c>
      <c r="M13" s="188" t="s">
        <v>268</v>
      </c>
      <c r="N13" s="188" t="s">
        <v>95</v>
      </c>
      <c r="O13" s="188" t="s">
        <v>266</v>
      </c>
      <c r="P13" s="188" t="s">
        <v>267</v>
      </c>
      <c r="Q13" s="188" t="s">
        <v>268</v>
      </c>
      <c r="R13" s="188" t="s">
        <v>19</v>
      </c>
      <c r="S13" s="5" t="s">
        <v>483</v>
      </c>
      <c r="T13" s="5" t="s">
        <v>484</v>
      </c>
      <c r="U13" s="5" t="s">
        <v>485</v>
      </c>
      <c r="V13" s="290" t="s">
        <v>486</v>
      </c>
      <c r="W13" s="138"/>
      <c r="X13" s="138"/>
      <c r="Y13" s="138"/>
      <c r="Z13" s="138"/>
      <c r="AA13" s="138"/>
      <c r="AB13" s="138"/>
      <c r="AC13" s="138"/>
      <c r="AD13" s="13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x14ac:dyDescent="0.2">
      <c r="A14" s="164">
        <v>1</v>
      </c>
      <c r="B14" s="190">
        <v>2</v>
      </c>
      <c r="C14" s="164">
        <v>3</v>
      </c>
      <c r="D14" s="164">
        <v>4</v>
      </c>
      <c r="E14" s="190">
        <v>5</v>
      </c>
      <c r="F14" s="164">
        <v>6</v>
      </c>
      <c r="G14" s="164">
        <v>7</v>
      </c>
      <c r="H14" s="190">
        <v>8</v>
      </c>
      <c r="I14" s="164">
        <v>9</v>
      </c>
      <c r="J14" s="164">
        <v>10</v>
      </c>
      <c r="K14" s="190">
        <v>11</v>
      </c>
      <c r="L14" s="164">
        <v>12</v>
      </c>
      <c r="M14" s="164">
        <v>13</v>
      </c>
      <c r="N14" s="190">
        <v>14</v>
      </c>
      <c r="O14" s="164">
        <v>15</v>
      </c>
      <c r="P14" s="164">
        <v>16</v>
      </c>
      <c r="Q14" s="190">
        <v>17</v>
      </c>
      <c r="R14" s="164">
        <v>18</v>
      </c>
      <c r="S14" s="164">
        <v>19</v>
      </c>
      <c r="T14" s="190">
        <v>20</v>
      </c>
      <c r="U14" s="164">
        <v>21</v>
      </c>
      <c r="V14" s="164">
        <v>22</v>
      </c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</row>
    <row r="15" spans="1:256" ht="25.5" x14ac:dyDescent="0.2">
      <c r="A15" s="18"/>
      <c r="B15" s="192" t="s">
        <v>252</v>
      </c>
      <c r="C15" s="18"/>
      <c r="D15" s="18"/>
      <c r="E15" s="18"/>
      <c r="F15" s="287"/>
      <c r="G15" s="8"/>
      <c r="H15" s="8"/>
      <c r="I15" s="8"/>
      <c r="J15" s="287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x14ac:dyDescent="0.2">
      <c r="A16" s="3">
        <v>1</v>
      </c>
      <c r="B16" s="192" t="s">
        <v>190</v>
      </c>
      <c r="C16" s="453">
        <v>4.8099999999999996</v>
      </c>
      <c r="D16" s="453">
        <v>0.48</v>
      </c>
      <c r="E16" s="453">
        <v>19.190000000000001</v>
      </c>
      <c r="F16" s="453">
        <f>SUM(C16:E16)</f>
        <v>24.48</v>
      </c>
      <c r="G16" s="455">
        <v>4.8099999999999996</v>
      </c>
      <c r="H16" s="455">
        <v>0.48</v>
      </c>
      <c r="I16" s="455">
        <v>19.2</v>
      </c>
      <c r="J16" s="455">
        <f>SUM(G16:I16)</f>
        <v>24.49</v>
      </c>
      <c r="K16" s="455">
        <v>0</v>
      </c>
      <c r="L16" s="455">
        <v>0</v>
      </c>
      <c r="M16" s="455">
        <v>0</v>
      </c>
      <c r="N16" s="455">
        <v>0</v>
      </c>
      <c r="O16" s="455">
        <f t="shared" ref="O16:R21" si="0">G16+K16</f>
        <v>4.8099999999999996</v>
      </c>
      <c r="P16" s="455">
        <f t="shared" si="0"/>
        <v>0.48</v>
      </c>
      <c r="Q16" s="455">
        <f t="shared" si="0"/>
        <v>19.2</v>
      </c>
      <c r="R16" s="455">
        <f t="shared" si="0"/>
        <v>24.49</v>
      </c>
      <c r="S16" s="455">
        <f t="shared" ref="S16:U21" si="1">C16-O16</f>
        <v>0</v>
      </c>
      <c r="T16" s="455">
        <f t="shared" si="1"/>
        <v>0</v>
      </c>
      <c r="U16" s="455">
        <f t="shared" si="1"/>
        <v>-9.9999999999980105E-3</v>
      </c>
      <c r="V16" s="455">
        <f t="shared" ref="V16:V21" si="2">SUM(S16:U16)</f>
        <v>-9.9999999999980105E-3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37" x14ac:dyDescent="0.2">
      <c r="A17" s="3">
        <v>2</v>
      </c>
      <c r="B17" s="193" t="s">
        <v>134</v>
      </c>
      <c r="C17" s="453">
        <v>222.13</v>
      </c>
      <c r="D17" s="453">
        <v>222.17</v>
      </c>
      <c r="E17" s="453">
        <v>886.8</v>
      </c>
      <c r="F17" s="453">
        <f>SUM(C17:E17)</f>
        <v>1331.1</v>
      </c>
      <c r="G17" s="455">
        <v>75.489999999999995</v>
      </c>
      <c r="H17" s="455">
        <v>7.56</v>
      </c>
      <c r="I17" s="455">
        <v>301.39999999999998</v>
      </c>
      <c r="J17" s="455">
        <f>SUM(G17:I17)</f>
        <v>384.45</v>
      </c>
      <c r="K17" s="455">
        <v>49.09</v>
      </c>
      <c r="L17" s="455">
        <v>4.92</v>
      </c>
      <c r="M17" s="455">
        <v>195.99</v>
      </c>
      <c r="N17" s="455">
        <f>SUM(K17:M17)</f>
        <v>250</v>
      </c>
      <c r="O17" s="455">
        <f t="shared" si="0"/>
        <v>124.58</v>
      </c>
      <c r="P17" s="455">
        <f t="shared" si="0"/>
        <v>12.48</v>
      </c>
      <c r="Q17" s="455">
        <f t="shared" si="0"/>
        <v>497.39</v>
      </c>
      <c r="R17" s="455">
        <f t="shared" si="0"/>
        <v>634.45000000000005</v>
      </c>
      <c r="S17" s="455">
        <f t="shared" si="1"/>
        <v>97.55</v>
      </c>
      <c r="T17" s="455">
        <f t="shared" si="1"/>
        <v>209.69</v>
      </c>
      <c r="U17" s="455">
        <f t="shared" si="1"/>
        <v>389.40999999999997</v>
      </c>
      <c r="V17" s="455">
        <f t="shared" si="2"/>
        <v>696.65</v>
      </c>
      <c r="Y17" s="502"/>
      <c r="Z17" s="502"/>
      <c r="AA17" s="502"/>
      <c r="AB17" s="502"/>
    </row>
    <row r="18" spans="1:37" ht="25.5" x14ac:dyDescent="0.2">
      <c r="A18" s="3">
        <v>3</v>
      </c>
      <c r="B18" s="192" t="s">
        <v>135</v>
      </c>
      <c r="C18" s="453">
        <v>1.38</v>
      </c>
      <c r="D18" s="453">
        <v>0.13</v>
      </c>
      <c r="E18" s="453">
        <v>5.48</v>
      </c>
      <c r="F18" s="453">
        <f>SUM(C18:E18)</f>
        <v>6.99</v>
      </c>
      <c r="G18" s="455">
        <v>1.38</v>
      </c>
      <c r="H18" s="455">
        <v>0.13</v>
      </c>
      <c r="I18" s="455">
        <v>5.49</v>
      </c>
      <c r="J18" s="455">
        <f>SUM(G18:I18)</f>
        <v>7</v>
      </c>
      <c r="K18" s="455">
        <v>0</v>
      </c>
      <c r="L18" s="455">
        <v>0</v>
      </c>
      <c r="M18" s="455">
        <v>0</v>
      </c>
      <c r="N18" s="455">
        <v>0</v>
      </c>
      <c r="O18" s="455">
        <f t="shared" si="0"/>
        <v>1.38</v>
      </c>
      <c r="P18" s="455">
        <f t="shared" si="0"/>
        <v>0.13</v>
      </c>
      <c r="Q18" s="455">
        <f t="shared" si="0"/>
        <v>5.49</v>
      </c>
      <c r="R18" s="455">
        <f t="shared" si="0"/>
        <v>7</v>
      </c>
      <c r="S18" s="455">
        <f t="shared" si="1"/>
        <v>0</v>
      </c>
      <c r="T18" s="455">
        <f t="shared" si="1"/>
        <v>0</v>
      </c>
      <c r="U18" s="455">
        <f t="shared" si="1"/>
        <v>-9.9999999999997868E-3</v>
      </c>
      <c r="V18" s="455">
        <f t="shared" si="2"/>
        <v>-9.9999999999997868E-3</v>
      </c>
    </row>
    <row r="19" spans="1:37" x14ac:dyDescent="0.2">
      <c r="A19" s="3">
        <v>4</v>
      </c>
      <c r="B19" s="193" t="s">
        <v>136</v>
      </c>
      <c r="C19" s="453">
        <v>5.9</v>
      </c>
      <c r="D19" s="453">
        <v>0.59</v>
      </c>
      <c r="E19" s="453">
        <v>23.51</v>
      </c>
      <c r="F19" s="453">
        <f>SUM(C19:E19)</f>
        <v>30</v>
      </c>
      <c r="G19" s="455">
        <v>5.9</v>
      </c>
      <c r="H19" s="455">
        <v>0.57999999999999996</v>
      </c>
      <c r="I19" s="455">
        <v>23.52</v>
      </c>
      <c r="J19" s="455">
        <f>SUM(G19:I19)</f>
        <v>30</v>
      </c>
      <c r="K19" s="455">
        <v>0</v>
      </c>
      <c r="L19" s="455">
        <v>0</v>
      </c>
      <c r="M19" s="455">
        <v>0</v>
      </c>
      <c r="N19" s="455">
        <v>0</v>
      </c>
      <c r="O19" s="455">
        <f t="shared" si="0"/>
        <v>5.9</v>
      </c>
      <c r="P19" s="455">
        <f t="shared" si="0"/>
        <v>0.57999999999999996</v>
      </c>
      <c r="Q19" s="455">
        <f t="shared" si="0"/>
        <v>23.52</v>
      </c>
      <c r="R19" s="455">
        <f t="shared" si="0"/>
        <v>30</v>
      </c>
      <c r="S19" s="455">
        <f t="shared" si="1"/>
        <v>0</v>
      </c>
      <c r="T19" s="455">
        <f t="shared" si="1"/>
        <v>1.0000000000000009E-2</v>
      </c>
      <c r="U19" s="455">
        <f t="shared" si="1"/>
        <v>-9.9999999999980105E-3</v>
      </c>
      <c r="V19" s="455">
        <f t="shared" si="2"/>
        <v>1.9984014443252818E-15</v>
      </c>
      <c r="Z19">
        <f>538.44+500</f>
        <v>1038.44</v>
      </c>
    </row>
    <row r="20" spans="1:37" ht="25.5" x14ac:dyDescent="0.2">
      <c r="A20" s="3">
        <v>5</v>
      </c>
      <c r="B20" s="192" t="s">
        <v>137</v>
      </c>
      <c r="C20" s="453">
        <v>67.25</v>
      </c>
      <c r="D20" s="453">
        <v>6.73</v>
      </c>
      <c r="E20" s="453">
        <v>268.52</v>
      </c>
      <c r="F20" s="453">
        <f>SUM(C20:E20)</f>
        <v>342.5</v>
      </c>
      <c r="G20" s="455">
        <v>18.16</v>
      </c>
      <c r="H20" s="455">
        <v>1.82</v>
      </c>
      <c r="I20" s="455">
        <v>72.52</v>
      </c>
      <c r="J20" s="455">
        <f>SUM(G20:I20)</f>
        <v>92.5</v>
      </c>
      <c r="K20" s="455">
        <v>49.09</v>
      </c>
      <c r="L20" s="455">
        <v>4.92</v>
      </c>
      <c r="M20" s="455">
        <v>195.99</v>
      </c>
      <c r="N20" s="455">
        <f>SUM(K20:M20)</f>
        <v>250</v>
      </c>
      <c r="O20" s="455">
        <f t="shared" si="0"/>
        <v>67.25</v>
      </c>
      <c r="P20" s="455">
        <f t="shared" si="0"/>
        <v>6.74</v>
      </c>
      <c r="Q20" s="455">
        <f t="shared" si="0"/>
        <v>268.51</v>
      </c>
      <c r="R20" s="455">
        <f t="shared" si="0"/>
        <v>342.5</v>
      </c>
      <c r="S20" s="455">
        <f t="shared" si="1"/>
        <v>0</v>
      </c>
      <c r="T20" s="455">
        <f t="shared" si="1"/>
        <v>-9.9999999999997868E-3</v>
      </c>
      <c r="U20" s="455">
        <f t="shared" si="1"/>
        <v>9.9999999999909051E-3</v>
      </c>
      <c r="V20" s="455">
        <f t="shared" si="2"/>
        <v>-8.8817841970012523E-15</v>
      </c>
    </row>
    <row r="21" spans="1:37" s="16" customFormat="1" x14ac:dyDescent="0.2">
      <c r="A21" s="286"/>
      <c r="B21" s="301" t="s">
        <v>95</v>
      </c>
      <c r="C21" s="453">
        <f t="shared" ref="C21:N21" si="3">SUM(C16:C20)</f>
        <v>301.47000000000003</v>
      </c>
      <c r="D21" s="453">
        <f t="shared" si="3"/>
        <v>230.09999999999997</v>
      </c>
      <c r="E21" s="453">
        <f t="shared" si="3"/>
        <v>1203.5</v>
      </c>
      <c r="F21" s="453">
        <f t="shared" si="3"/>
        <v>1735.07</v>
      </c>
      <c r="G21" s="455">
        <f t="shared" si="3"/>
        <v>105.74</v>
      </c>
      <c r="H21" s="455">
        <f t="shared" si="3"/>
        <v>10.57</v>
      </c>
      <c r="I21" s="455">
        <f t="shared" si="3"/>
        <v>422.12999999999994</v>
      </c>
      <c r="J21" s="455">
        <f t="shared" si="3"/>
        <v>538.44000000000005</v>
      </c>
      <c r="K21" s="455">
        <f t="shared" si="3"/>
        <v>98.18</v>
      </c>
      <c r="L21" s="455">
        <f t="shared" si="3"/>
        <v>9.84</v>
      </c>
      <c r="M21" s="455">
        <f t="shared" si="3"/>
        <v>391.98</v>
      </c>
      <c r="N21" s="455">
        <f t="shared" si="3"/>
        <v>500</v>
      </c>
      <c r="O21" s="455">
        <f t="shared" si="0"/>
        <v>203.92000000000002</v>
      </c>
      <c r="P21" s="455">
        <f t="shared" si="0"/>
        <v>20.41</v>
      </c>
      <c r="Q21" s="455">
        <f t="shared" si="0"/>
        <v>814.1099999999999</v>
      </c>
      <c r="R21" s="455">
        <f t="shared" si="0"/>
        <v>1038.44</v>
      </c>
      <c r="S21" s="455">
        <f t="shared" si="1"/>
        <v>97.550000000000011</v>
      </c>
      <c r="T21" s="455">
        <f t="shared" si="1"/>
        <v>209.68999999999997</v>
      </c>
      <c r="U21" s="455">
        <f t="shared" si="1"/>
        <v>389.3900000000001</v>
      </c>
      <c r="V21" s="455">
        <f t="shared" si="2"/>
        <v>696.63000000000011</v>
      </c>
    </row>
    <row r="22" spans="1:37" ht="25.5" x14ac:dyDescent="0.2">
      <c r="A22" s="3"/>
      <c r="B22" s="194" t="s">
        <v>253</v>
      </c>
      <c r="C22" s="9"/>
      <c r="D22" s="9"/>
      <c r="E22" s="9"/>
      <c r="F22" s="288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</row>
    <row r="23" spans="1:37" x14ac:dyDescent="0.2">
      <c r="A23" s="3">
        <v>6</v>
      </c>
      <c r="B23" s="192" t="s">
        <v>192</v>
      </c>
      <c r="C23" s="453">
        <v>0</v>
      </c>
      <c r="D23" s="453">
        <v>0</v>
      </c>
      <c r="E23" s="453">
        <v>0</v>
      </c>
      <c r="F23" s="453">
        <v>0</v>
      </c>
      <c r="G23" s="453">
        <v>0</v>
      </c>
      <c r="H23" s="453">
        <v>0</v>
      </c>
      <c r="I23" s="453">
        <v>0</v>
      </c>
      <c r="J23" s="453">
        <v>0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  <c r="R23" s="453">
        <v>0</v>
      </c>
      <c r="S23" s="453">
        <v>0</v>
      </c>
      <c r="T23" s="453">
        <v>0</v>
      </c>
      <c r="U23" s="453">
        <v>0</v>
      </c>
      <c r="V23" s="453">
        <v>0</v>
      </c>
    </row>
    <row r="24" spans="1:37" x14ac:dyDescent="0.2">
      <c r="A24" s="3">
        <v>7</v>
      </c>
      <c r="B24" s="193" t="s">
        <v>139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453">
        <v>0</v>
      </c>
      <c r="J24" s="453">
        <v>0</v>
      </c>
      <c r="K24" s="453">
        <v>0</v>
      </c>
      <c r="L24" s="453">
        <v>0</v>
      </c>
      <c r="M24" s="453">
        <v>0</v>
      </c>
      <c r="N24" s="453">
        <v>0</v>
      </c>
      <c r="O24" s="453">
        <v>0</v>
      </c>
      <c r="P24" s="453">
        <v>0</v>
      </c>
      <c r="Q24" s="453">
        <v>0</v>
      </c>
      <c r="R24" s="453">
        <v>0</v>
      </c>
      <c r="S24" s="453">
        <v>0</v>
      </c>
      <c r="T24" s="453">
        <v>0</v>
      </c>
      <c r="U24" s="453">
        <v>0</v>
      </c>
      <c r="V24" s="453">
        <v>0</v>
      </c>
    </row>
    <row r="25" spans="1:37" x14ac:dyDescent="0.2">
      <c r="A25" s="9"/>
      <c r="B25" s="193" t="s">
        <v>95</v>
      </c>
      <c r="C25" s="453">
        <v>0</v>
      </c>
      <c r="D25" s="453">
        <v>0</v>
      </c>
      <c r="E25" s="453">
        <v>0</v>
      </c>
      <c r="F25" s="453">
        <v>0</v>
      </c>
      <c r="G25" s="453">
        <v>0</v>
      </c>
      <c r="H25" s="453">
        <v>0</v>
      </c>
      <c r="I25" s="453">
        <v>0</v>
      </c>
      <c r="J25" s="453">
        <v>0</v>
      </c>
      <c r="K25" s="453">
        <v>0</v>
      </c>
      <c r="L25" s="453">
        <v>0</v>
      </c>
      <c r="M25" s="453">
        <v>0</v>
      </c>
      <c r="N25" s="453">
        <v>0</v>
      </c>
      <c r="O25" s="453">
        <v>0</v>
      </c>
      <c r="P25" s="453">
        <v>0</v>
      </c>
      <c r="Q25" s="453">
        <v>0</v>
      </c>
      <c r="R25" s="453">
        <v>0</v>
      </c>
      <c r="S25" s="453">
        <v>0</v>
      </c>
      <c r="T25" s="453">
        <v>0</v>
      </c>
      <c r="U25" s="453">
        <v>0</v>
      </c>
      <c r="V25" s="453">
        <v>0</v>
      </c>
    </row>
    <row r="26" spans="1:37" x14ac:dyDescent="0.2">
      <c r="A26" s="9"/>
      <c r="B26" s="193" t="s">
        <v>39</v>
      </c>
      <c r="C26" s="453">
        <f>C25+C21</f>
        <v>301.47000000000003</v>
      </c>
      <c r="D26" s="453">
        <f t="shared" ref="D26:V26" si="4">D25+D21</f>
        <v>230.09999999999997</v>
      </c>
      <c r="E26" s="453">
        <f t="shared" si="4"/>
        <v>1203.5</v>
      </c>
      <c r="F26" s="453">
        <f t="shared" si="4"/>
        <v>1735.07</v>
      </c>
      <c r="G26" s="453">
        <f t="shared" si="4"/>
        <v>105.74</v>
      </c>
      <c r="H26" s="453">
        <f t="shared" si="4"/>
        <v>10.57</v>
      </c>
      <c r="I26" s="453">
        <f t="shared" si="4"/>
        <v>422.12999999999994</v>
      </c>
      <c r="J26" s="453">
        <f t="shared" si="4"/>
        <v>538.44000000000005</v>
      </c>
      <c r="K26" s="453">
        <f t="shared" si="4"/>
        <v>98.18</v>
      </c>
      <c r="L26" s="453">
        <f t="shared" si="4"/>
        <v>9.84</v>
      </c>
      <c r="M26" s="453">
        <f t="shared" si="4"/>
        <v>391.98</v>
      </c>
      <c r="N26" s="453">
        <f t="shared" si="4"/>
        <v>500</v>
      </c>
      <c r="O26" s="453">
        <f t="shared" si="4"/>
        <v>203.92000000000002</v>
      </c>
      <c r="P26" s="453">
        <f t="shared" si="4"/>
        <v>20.41</v>
      </c>
      <c r="Q26" s="453">
        <f t="shared" si="4"/>
        <v>814.1099999999999</v>
      </c>
      <c r="R26" s="453">
        <f t="shared" si="4"/>
        <v>1038.44</v>
      </c>
      <c r="S26" s="453">
        <f t="shared" si="4"/>
        <v>97.550000000000011</v>
      </c>
      <c r="T26" s="453">
        <f t="shared" si="4"/>
        <v>209.68999999999997</v>
      </c>
      <c r="U26" s="453">
        <f t="shared" si="4"/>
        <v>389.3900000000001</v>
      </c>
      <c r="V26" s="453">
        <f t="shared" si="4"/>
        <v>696.63000000000011</v>
      </c>
    </row>
    <row r="28" spans="1:37" ht="25.5" customHeight="1" x14ac:dyDescent="0.2">
      <c r="A28" s="15" t="s">
        <v>12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27" t="s">
        <v>13</v>
      </c>
      <c r="T28" s="527"/>
      <c r="U28" s="89"/>
      <c r="V28" s="15"/>
      <c r="W28" s="16"/>
      <c r="X28" s="16"/>
      <c r="Y28" s="16"/>
      <c r="Z28" s="16"/>
      <c r="AA28" s="16"/>
      <c r="AE28" s="16"/>
      <c r="AF28" s="16"/>
    </row>
    <row r="29" spans="1:37" x14ac:dyDescent="0.2">
      <c r="A29" s="527" t="s">
        <v>14</v>
      </c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16"/>
      <c r="AF29" s="16"/>
    </row>
    <row r="30" spans="1:37" x14ac:dyDescent="0.2">
      <c r="A30" s="529" t="s">
        <v>20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</row>
    <row r="31" spans="1:37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" t="s">
        <v>88</v>
      </c>
      <c r="T31" s="1"/>
      <c r="U31" s="1"/>
      <c r="V31" s="1"/>
      <c r="W31" s="15"/>
      <c r="X31" s="15"/>
      <c r="Y31" s="15"/>
      <c r="Z31" s="15"/>
      <c r="AE31" s="15"/>
      <c r="AF31" s="15"/>
    </row>
  </sheetData>
  <mergeCells count="19">
    <mergeCell ref="O12:R12"/>
    <mergeCell ref="G11:R11"/>
    <mergeCell ref="U10:V10"/>
    <mergeCell ref="S11:V12"/>
    <mergeCell ref="G2:O2"/>
    <mergeCell ref="A3:U3"/>
    <mergeCell ref="A4:U4"/>
    <mergeCell ref="A6:U6"/>
    <mergeCell ref="A8:C8"/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zoomScaleSheetLayoutView="90" workbookViewId="0">
      <selection activeCell="R21" sqref="R21"/>
    </sheetView>
  </sheetViews>
  <sheetFormatPr defaultRowHeight="12.75" x14ac:dyDescent="0.2"/>
  <cols>
    <col min="1" max="1" width="8.5703125" style="235" customWidth="1"/>
    <col min="2" max="2" width="16.42578125" style="235" customWidth="1"/>
    <col min="3" max="3" width="12" style="235" customWidth="1"/>
    <col min="4" max="4" width="15.140625" style="235" customWidth="1"/>
    <col min="5" max="5" width="8.7109375" style="235" customWidth="1"/>
    <col min="6" max="6" width="7.28515625" style="235" customWidth="1"/>
    <col min="7" max="7" width="7.42578125" style="235" customWidth="1"/>
    <col min="8" max="8" width="6.28515625" style="235" customWidth="1"/>
    <col min="9" max="9" width="6.5703125" style="235" customWidth="1"/>
    <col min="10" max="10" width="6.7109375" style="235" customWidth="1"/>
    <col min="11" max="11" width="7.140625" style="235" customWidth="1"/>
    <col min="12" max="12" width="8.140625" style="235" customWidth="1"/>
    <col min="13" max="13" width="9.28515625" style="235" customWidth="1"/>
    <col min="14" max="16384" width="9.140625" style="235"/>
  </cols>
  <sheetData>
    <row r="1" spans="1:16" x14ac:dyDescent="0.2">
      <c r="H1" s="575"/>
      <c r="I1" s="575"/>
      <c r="L1" s="238" t="s">
        <v>556</v>
      </c>
    </row>
    <row r="2" spans="1:16" x14ac:dyDescent="0.2">
      <c r="D2" s="575" t="s">
        <v>507</v>
      </c>
      <c r="E2" s="575"/>
      <c r="F2" s="575"/>
      <c r="G2" s="575"/>
      <c r="H2" s="237"/>
      <c r="I2" s="237"/>
      <c r="L2" s="238"/>
    </row>
    <row r="3" spans="1:16" s="239" customFormat="1" ht="15.75" x14ac:dyDescent="0.25">
      <c r="A3" s="816" t="s">
        <v>706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</row>
    <row r="4" spans="1:16" s="239" customFormat="1" ht="20.25" customHeight="1" x14ac:dyDescent="0.25">
      <c r="A4" s="816" t="s">
        <v>705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</row>
    <row r="6" spans="1:16" x14ac:dyDescent="0.2">
      <c r="A6" s="240" t="s">
        <v>170</v>
      </c>
      <c r="B6" s="241"/>
      <c r="C6" s="242"/>
      <c r="D6" s="242"/>
      <c r="E6" s="242"/>
      <c r="F6" s="242"/>
      <c r="G6" s="242"/>
      <c r="H6" s="242"/>
      <c r="I6" s="242"/>
      <c r="J6" s="242"/>
    </row>
    <row r="8" spans="1:16" s="243" customFormat="1" ht="15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678" t="s">
        <v>837</v>
      </c>
      <c r="L8" s="678"/>
      <c r="M8" s="678"/>
      <c r="N8" s="678"/>
      <c r="O8" s="678"/>
      <c r="P8" s="678"/>
    </row>
    <row r="9" spans="1:16" s="243" customFormat="1" ht="20.25" customHeight="1" x14ac:dyDescent="0.2">
      <c r="A9" s="692" t="s">
        <v>2</v>
      </c>
      <c r="B9" s="692" t="s">
        <v>3</v>
      </c>
      <c r="C9" s="698" t="s">
        <v>290</v>
      </c>
      <c r="D9" s="698" t="s">
        <v>291</v>
      </c>
      <c r="E9" s="815" t="s">
        <v>292</v>
      </c>
      <c r="F9" s="815"/>
      <c r="G9" s="815"/>
      <c r="H9" s="815"/>
      <c r="I9" s="815"/>
      <c r="J9" s="815"/>
      <c r="K9" s="815"/>
      <c r="L9" s="815"/>
      <c r="M9" s="815"/>
      <c r="N9" s="815"/>
      <c r="O9" s="815"/>
      <c r="P9" s="815"/>
    </row>
    <row r="10" spans="1:16" s="243" customFormat="1" ht="35.25" customHeight="1" x14ac:dyDescent="0.2">
      <c r="A10" s="817"/>
      <c r="B10" s="817"/>
      <c r="C10" s="699"/>
      <c r="D10" s="699"/>
      <c r="E10" s="337" t="s">
        <v>850</v>
      </c>
      <c r="F10" s="337" t="s">
        <v>293</v>
      </c>
      <c r="G10" s="337" t="s">
        <v>294</v>
      </c>
      <c r="H10" s="337" t="s">
        <v>295</v>
      </c>
      <c r="I10" s="337" t="s">
        <v>296</v>
      </c>
      <c r="J10" s="337" t="s">
        <v>297</v>
      </c>
      <c r="K10" s="337" t="s">
        <v>298</v>
      </c>
      <c r="L10" s="337" t="s">
        <v>299</v>
      </c>
      <c r="M10" s="337" t="s">
        <v>851</v>
      </c>
      <c r="N10" s="256" t="s">
        <v>852</v>
      </c>
      <c r="O10" s="256" t="s">
        <v>848</v>
      </c>
      <c r="P10" s="256" t="s">
        <v>849</v>
      </c>
    </row>
    <row r="11" spans="1:16" s="243" customFormat="1" ht="12.75" customHeight="1" x14ac:dyDescent="0.2">
      <c r="A11" s="246">
        <v>1</v>
      </c>
      <c r="B11" s="246">
        <v>2</v>
      </c>
      <c r="C11" s="246">
        <v>3</v>
      </c>
      <c r="D11" s="246">
        <v>4</v>
      </c>
      <c r="E11" s="246">
        <v>5</v>
      </c>
      <c r="F11" s="246">
        <v>6</v>
      </c>
      <c r="G11" s="246">
        <v>7</v>
      </c>
      <c r="H11" s="246">
        <v>8</v>
      </c>
      <c r="I11" s="246">
        <v>9</v>
      </c>
      <c r="J11" s="246">
        <v>10</v>
      </c>
      <c r="K11" s="246">
        <v>11</v>
      </c>
      <c r="L11" s="246">
        <v>12</v>
      </c>
      <c r="M11" s="246">
        <v>13</v>
      </c>
      <c r="N11" s="246">
        <v>14</v>
      </c>
      <c r="O11" s="246">
        <v>15</v>
      </c>
      <c r="P11" s="246">
        <v>16</v>
      </c>
    </row>
    <row r="12" spans="1:16" x14ac:dyDescent="0.2">
      <c r="A12" s="162">
        <v>1</v>
      </c>
      <c r="B12" s="187" t="s">
        <v>900</v>
      </c>
      <c r="C12" s="187">
        <v>280</v>
      </c>
      <c r="D12" s="187">
        <v>280</v>
      </c>
      <c r="E12" s="187">
        <v>280</v>
      </c>
      <c r="F12" s="187">
        <v>280</v>
      </c>
      <c r="G12" s="187">
        <v>280</v>
      </c>
      <c r="H12" s="187">
        <v>280</v>
      </c>
      <c r="I12" s="187">
        <v>280</v>
      </c>
      <c r="J12" s="187">
        <v>280</v>
      </c>
      <c r="K12" s="187">
        <v>280</v>
      </c>
      <c r="L12" s="187">
        <v>280</v>
      </c>
      <c r="M12" s="187">
        <v>280</v>
      </c>
      <c r="N12" s="187">
        <v>280</v>
      </c>
      <c r="O12" s="187">
        <v>280</v>
      </c>
      <c r="P12" s="187">
        <v>280</v>
      </c>
    </row>
    <row r="13" spans="1:16" x14ac:dyDescent="0.2">
      <c r="A13" s="162">
        <v>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x14ac:dyDescent="0.2">
      <c r="A14" s="162">
        <v>3</v>
      </c>
      <c r="B14" s="247"/>
      <c r="C14" s="247"/>
      <c r="D14" s="247"/>
      <c r="E14" s="161"/>
      <c r="F14" s="161"/>
      <c r="G14" s="161"/>
      <c r="H14" s="161"/>
      <c r="I14" s="160"/>
      <c r="J14" s="160"/>
      <c r="K14" s="160"/>
      <c r="L14" s="160"/>
      <c r="M14" s="160"/>
      <c r="N14" s="160"/>
      <c r="O14" s="160"/>
      <c r="P14" s="160"/>
    </row>
    <row r="15" spans="1:16" s="155" customFormat="1" ht="12.75" customHeight="1" x14ac:dyDescent="0.2">
      <c r="A15" s="162">
        <v>4</v>
      </c>
      <c r="B15" s="160"/>
      <c r="C15" s="160"/>
      <c r="D15" s="160"/>
      <c r="E15" s="160"/>
      <c r="F15" s="160"/>
      <c r="G15" s="160"/>
      <c r="H15" s="158"/>
      <c r="I15" s="160"/>
      <c r="J15" s="158"/>
      <c r="K15" s="158"/>
      <c r="L15" s="158"/>
      <c r="M15" s="158"/>
      <c r="N15" s="158"/>
      <c r="O15" s="158"/>
      <c r="P15" s="158"/>
    </row>
    <row r="16" spans="1:16" s="155" customFormat="1" ht="12.75" customHeight="1" x14ac:dyDescent="0.2">
      <c r="A16" s="162">
        <v>5</v>
      </c>
      <c r="B16" s="249"/>
      <c r="C16" s="249"/>
      <c r="D16" s="249"/>
      <c r="E16" s="249"/>
      <c r="F16" s="249"/>
      <c r="G16" s="249"/>
      <c r="H16" s="249"/>
      <c r="I16" s="249"/>
      <c r="J16" s="158"/>
      <c r="K16" s="158"/>
      <c r="L16" s="158"/>
      <c r="M16" s="158"/>
      <c r="N16" s="158"/>
      <c r="O16" s="158"/>
      <c r="P16" s="158"/>
    </row>
    <row r="17" spans="1:16" x14ac:dyDescent="0.2">
      <c r="A17" s="187" t="s">
        <v>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x14ac:dyDescent="0.2">
      <c r="A18" s="187" t="s">
        <v>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x14ac:dyDescent="0.2">
      <c r="A19" s="160" t="s">
        <v>19</v>
      </c>
      <c r="B19" s="187" t="s">
        <v>900</v>
      </c>
      <c r="C19" s="187">
        <v>280</v>
      </c>
      <c r="D19" s="187">
        <v>280</v>
      </c>
      <c r="E19" s="187">
        <v>280</v>
      </c>
      <c r="F19" s="187">
        <v>280</v>
      </c>
      <c r="G19" s="187">
        <v>280</v>
      </c>
      <c r="H19" s="187">
        <v>280</v>
      </c>
      <c r="I19" s="187">
        <v>280</v>
      </c>
      <c r="J19" s="187">
        <v>280</v>
      </c>
      <c r="K19" s="187">
        <v>280</v>
      </c>
      <c r="L19" s="187">
        <v>280</v>
      </c>
      <c r="M19" s="187">
        <v>280</v>
      </c>
      <c r="N19" s="187">
        <v>280</v>
      </c>
      <c r="O19" s="187">
        <v>280</v>
      </c>
      <c r="P19" s="187">
        <v>280</v>
      </c>
    </row>
    <row r="22" spans="1:16" x14ac:dyDescent="0.2">
      <c r="H22" s="574" t="s">
        <v>13</v>
      </c>
      <c r="I22" s="574"/>
      <c r="J22" s="574"/>
      <c r="K22" s="574"/>
      <c r="L22" s="574"/>
      <c r="M22" s="574"/>
    </row>
    <row r="23" spans="1:16" x14ac:dyDescent="0.2">
      <c r="H23" s="574" t="s">
        <v>14</v>
      </c>
      <c r="I23" s="574"/>
      <c r="J23" s="574"/>
      <c r="K23" s="574"/>
      <c r="L23" s="574"/>
      <c r="M23" s="574"/>
    </row>
    <row r="24" spans="1:16" x14ac:dyDescent="0.2">
      <c r="H24" s="574" t="s">
        <v>91</v>
      </c>
      <c r="I24" s="574"/>
      <c r="J24" s="574"/>
      <c r="K24" s="574"/>
      <c r="L24" s="574"/>
      <c r="M24" s="574"/>
    </row>
    <row r="25" spans="1:16" x14ac:dyDescent="0.2">
      <c r="A25" s="235" t="s">
        <v>12</v>
      </c>
      <c r="H25" s="575" t="s">
        <v>88</v>
      </c>
      <c r="I25" s="575"/>
      <c r="J25" s="575"/>
      <c r="K25" s="575"/>
    </row>
  </sheetData>
  <mergeCells count="14">
    <mergeCell ref="H23:M23"/>
    <mergeCell ref="H24:M24"/>
    <mergeCell ref="H25:K25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22:M22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zoomScaleNormal="100" zoomScaleSheetLayoutView="90" workbookViewId="0">
      <selection activeCell="G20" sqref="G20"/>
    </sheetView>
  </sheetViews>
  <sheetFormatPr defaultRowHeight="12.75" x14ac:dyDescent="0.2"/>
  <cols>
    <col min="1" max="1" width="8.5703125" style="235" customWidth="1"/>
    <col min="2" max="2" width="17.85546875" style="235" customWidth="1"/>
    <col min="3" max="3" width="11.140625" style="235" customWidth="1"/>
    <col min="4" max="4" width="17.140625" style="235" customWidth="1"/>
    <col min="5" max="6" width="9.140625" style="235" customWidth="1"/>
    <col min="7" max="7" width="7.85546875" style="235" customWidth="1"/>
    <col min="8" max="8" width="8.42578125" style="235" customWidth="1"/>
    <col min="9" max="9" width="9.28515625" style="235" customWidth="1"/>
    <col min="10" max="10" width="10.28515625" style="235" customWidth="1"/>
    <col min="11" max="11" width="9.140625" style="235" customWidth="1"/>
    <col min="12" max="12" width="10.140625" style="235" customWidth="1"/>
    <col min="13" max="13" width="11" style="235" customWidth="1"/>
    <col min="14" max="16384" width="9.140625" style="235"/>
  </cols>
  <sheetData>
    <row r="1" spans="1:16" x14ac:dyDescent="0.2">
      <c r="H1" s="575"/>
      <c r="I1" s="575"/>
      <c r="L1" s="818" t="s">
        <v>576</v>
      </c>
      <c r="M1" s="818"/>
    </row>
    <row r="2" spans="1:16" x14ac:dyDescent="0.2">
      <c r="C2" s="575" t="s">
        <v>707</v>
      </c>
      <c r="D2" s="575"/>
      <c r="E2" s="575"/>
      <c r="F2" s="575"/>
      <c r="G2" s="575"/>
      <c r="H2" s="575"/>
      <c r="I2" s="575"/>
      <c r="J2" s="575"/>
      <c r="L2" s="238"/>
    </row>
    <row r="3" spans="1:16" s="239" customFormat="1" ht="15.75" x14ac:dyDescent="0.25">
      <c r="A3" s="816" t="s">
        <v>706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</row>
    <row r="4" spans="1:16" s="239" customFormat="1" ht="20.25" customHeight="1" x14ac:dyDescent="0.25">
      <c r="A4" s="816" t="s">
        <v>708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</row>
    <row r="6" spans="1:16" x14ac:dyDescent="0.2">
      <c r="A6" s="240" t="s">
        <v>170</v>
      </c>
      <c r="B6" s="241"/>
      <c r="C6" s="242"/>
      <c r="D6" s="242"/>
      <c r="E6" s="242"/>
      <c r="F6" s="242"/>
      <c r="G6" s="242"/>
      <c r="H6" s="242"/>
      <c r="I6" s="242"/>
      <c r="J6" s="242"/>
    </row>
    <row r="8" spans="1:16" s="243" customFormat="1" ht="15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678" t="s">
        <v>837</v>
      </c>
      <c r="L8" s="678"/>
      <c r="M8" s="678"/>
      <c r="N8" s="678"/>
      <c r="O8" s="678"/>
      <c r="P8" s="678"/>
    </row>
    <row r="9" spans="1:16" s="243" customFormat="1" ht="20.25" customHeight="1" x14ac:dyDescent="0.2">
      <c r="A9" s="692" t="s">
        <v>2</v>
      </c>
      <c r="B9" s="692" t="s">
        <v>3</v>
      </c>
      <c r="C9" s="698" t="s">
        <v>290</v>
      </c>
      <c r="D9" s="698" t="s">
        <v>575</v>
      </c>
      <c r="E9" s="819" t="s">
        <v>760</v>
      </c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</row>
    <row r="10" spans="1:16" s="243" customFormat="1" ht="35.25" customHeight="1" x14ac:dyDescent="0.2">
      <c r="A10" s="817"/>
      <c r="B10" s="817"/>
      <c r="C10" s="699"/>
      <c r="D10" s="699"/>
      <c r="E10" s="337" t="s">
        <v>850</v>
      </c>
      <c r="F10" s="337" t="s">
        <v>293</v>
      </c>
      <c r="G10" s="337" t="s">
        <v>294</v>
      </c>
      <c r="H10" s="337" t="s">
        <v>295</v>
      </c>
      <c r="I10" s="337" t="s">
        <v>296</v>
      </c>
      <c r="J10" s="337" t="s">
        <v>297</v>
      </c>
      <c r="K10" s="337" t="s">
        <v>298</v>
      </c>
      <c r="L10" s="337" t="s">
        <v>299</v>
      </c>
      <c r="M10" s="337" t="s">
        <v>851</v>
      </c>
      <c r="N10" s="256" t="s">
        <v>852</v>
      </c>
      <c r="O10" s="256" t="s">
        <v>848</v>
      </c>
      <c r="P10" s="256" t="s">
        <v>849</v>
      </c>
    </row>
    <row r="11" spans="1:16" s="243" customFormat="1" ht="12.75" customHeight="1" x14ac:dyDescent="0.2">
      <c r="A11" s="246">
        <v>1</v>
      </c>
      <c r="B11" s="246">
        <v>2</v>
      </c>
      <c r="C11" s="246">
        <v>3</v>
      </c>
      <c r="D11" s="246">
        <v>4</v>
      </c>
      <c r="E11" s="246">
        <v>5</v>
      </c>
      <c r="F11" s="246">
        <v>6</v>
      </c>
      <c r="G11" s="246">
        <v>7</v>
      </c>
      <c r="H11" s="246">
        <v>8</v>
      </c>
      <c r="I11" s="246">
        <v>9</v>
      </c>
      <c r="J11" s="246">
        <v>10</v>
      </c>
      <c r="K11" s="246">
        <v>11</v>
      </c>
      <c r="L11" s="246">
        <v>12</v>
      </c>
      <c r="M11" s="246">
        <v>13</v>
      </c>
      <c r="N11" s="246">
        <v>14</v>
      </c>
      <c r="O11" s="246">
        <v>15</v>
      </c>
      <c r="P11" s="246">
        <v>16</v>
      </c>
    </row>
    <row r="12" spans="1:16" x14ac:dyDescent="0.2">
      <c r="A12" s="162">
        <v>1</v>
      </c>
      <c r="B12" s="187" t="s">
        <v>900</v>
      </c>
      <c r="C12" s="187">
        <v>280</v>
      </c>
      <c r="D12" s="187">
        <v>280</v>
      </c>
      <c r="E12" s="187">
        <v>14</v>
      </c>
      <c r="F12" s="187">
        <v>0</v>
      </c>
      <c r="G12" s="187">
        <v>11</v>
      </c>
      <c r="H12" s="187">
        <v>9</v>
      </c>
      <c r="I12" s="187">
        <v>34</v>
      </c>
      <c r="J12" s="187">
        <v>50</v>
      </c>
      <c r="K12" s="187">
        <v>40</v>
      </c>
      <c r="L12" s="187">
        <v>36</v>
      </c>
      <c r="M12" s="456">
        <v>69</v>
      </c>
      <c r="N12" s="187">
        <v>124</v>
      </c>
      <c r="O12" s="187">
        <v>140</v>
      </c>
      <c r="P12" s="187">
        <v>201</v>
      </c>
    </row>
    <row r="13" spans="1:16" x14ac:dyDescent="0.2">
      <c r="A13" s="162">
        <v>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x14ac:dyDescent="0.2">
      <c r="A14" s="162">
        <v>3</v>
      </c>
      <c r="B14" s="247"/>
      <c r="C14" s="247"/>
      <c r="D14" s="247"/>
      <c r="E14" s="247"/>
      <c r="F14" s="247"/>
      <c r="G14" s="247"/>
      <c r="H14" s="161"/>
      <c r="I14" s="160"/>
      <c r="J14" s="160"/>
      <c r="K14" s="160"/>
      <c r="L14" s="160"/>
      <c r="M14" s="160"/>
      <c r="N14" s="160"/>
      <c r="O14" s="160"/>
      <c r="P14" s="160"/>
    </row>
    <row r="15" spans="1:16" s="155" customFormat="1" ht="12.75" customHeight="1" x14ac:dyDescent="0.2">
      <c r="A15" s="162">
        <v>4</v>
      </c>
      <c r="B15" s="160"/>
      <c r="C15" s="160"/>
      <c r="D15" s="160"/>
      <c r="E15" s="160"/>
      <c r="F15" s="160"/>
      <c r="G15" s="160"/>
      <c r="H15" s="158"/>
      <c r="I15" s="160"/>
      <c r="J15" s="158"/>
      <c r="K15" s="158"/>
      <c r="L15" s="158"/>
      <c r="M15" s="158"/>
      <c r="N15" s="158"/>
      <c r="O15" s="158"/>
      <c r="P15" s="158"/>
    </row>
    <row r="16" spans="1:16" s="155" customFormat="1" ht="12.75" customHeight="1" x14ac:dyDescent="0.2">
      <c r="A16" s="162">
        <v>5</v>
      </c>
      <c r="B16" s="249"/>
      <c r="C16" s="249"/>
      <c r="D16" s="249"/>
      <c r="E16" s="249"/>
      <c r="F16" s="249"/>
      <c r="G16" s="249"/>
      <c r="H16" s="249"/>
      <c r="I16" s="249"/>
      <c r="J16" s="158"/>
      <c r="K16" s="158"/>
      <c r="L16" s="158"/>
      <c r="M16" s="158"/>
      <c r="N16" s="158"/>
      <c r="O16" s="158"/>
      <c r="P16" s="158"/>
    </row>
    <row r="17" spans="1:16" x14ac:dyDescent="0.2">
      <c r="A17" s="160" t="s">
        <v>19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20" spans="1:16" x14ac:dyDescent="0.2">
      <c r="H20" s="574" t="s">
        <v>13</v>
      </c>
      <c r="I20" s="574"/>
      <c r="J20" s="574"/>
      <c r="K20" s="574"/>
      <c r="L20" s="574"/>
      <c r="M20" s="574"/>
    </row>
    <row r="21" spans="1:16" x14ac:dyDescent="0.2">
      <c r="H21" s="574" t="s">
        <v>14</v>
      </c>
      <c r="I21" s="574"/>
      <c r="J21" s="574"/>
      <c r="K21" s="574"/>
      <c r="L21" s="574"/>
      <c r="M21" s="574"/>
    </row>
    <row r="22" spans="1:16" x14ac:dyDescent="0.2">
      <c r="H22" s="574" t="s">
        <v>91</v>
      </c>
      <c r="I22" s="574"/>
      <c r="J22" s="574"/>
      <c r="K22" s="574"/>
      <c r="L22" s="574"/>
      <c r="M22" s="574"/>
    </row>
    <row r="23" spans="1:16" x14ac:dyDescent="0.2">
      <c r="A23" s="235" t="s">
        <v>12</v>
      </c>
      <c r="H23" s="575" t="s">
        <v>88</v>
      </c>
      <c r="I23" s="575"/>
      <c r="J23" s="575"/>
      <c r="K23" s="575"/>
    </row>
    <row r="26" spans="1:16" x14ac:dyDescent="0.2">
      <c r="L26" s="235" t="s">
        <v>934</v>
      </c>
    </row>
    <row r="27" spans="1:16" x14ac:dyDescent="0.2">
      <c r="J27" s="235" t="s">
        <v>932</v>
      </c>
      <c r="L27" s="235" t="s">
        <v>933</v>
      </c>
    </row>
  </sheetData>
  <mergeCells count="15">
    <mergeCell ref="H21:M21"/>
    <mergeCell ref="C2:J2"/>
    <mergeCell ref="E9:P9"/>
    <mergeCell ref="K8:P8"/>
    <mergeCell ref="H22:M22"/>
    <mergeCell ref="H23:K23"/>
    <mergeCell ref="H20:M20"/>
    <mergeCell ref="L1:M1"/>
    <mergeCell ref="H1:I1"/>
    <mergeCell ref="A3:M3"/>
    <mergeCell ref="A4:M4"/>
    <mergeCell ref="A9:A10"/>
    <mergeCell ref="B9:B10"/>
    <mergeCell ref="C9:C10"/>
    <mergeCell ref="D9:D10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80" zoomScaleNormal="80" zoomScaleSheetLayoutView="80" workbookViewId="0">
      <selection activeCell="P17" sqref="P17"/>
    </sheetView>
  </sheetViews>
  <sheetFormatPr defaultRowHeight="12.75" x14ac:dyDescent="0.2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576" t="s">
        <v>0</v>
      </c>
      <c r="D1" s="576"/>
      <c r="E1" s="576"/>
      <c r="F1" s="576"/>
      <c r="G1" s="576"/>
      <c r="H1" s="576"/>
      <c r="I1" s="576"/>
      <c r="J1" s="260"/>
      <c r="K1" s="260"/>
      <c r="L1" s="804" t="s">
        <v>558</v>
      </c>
      <c r="M1" s="804"/>
      <c r="N1" s="260"/>
      <c r="O1" s="260"/>
      <c r="P1" s="260"/>
    </row>
    <row r="2" spans="1:16" ht="21" x14ac:dyDescent="0.35">
      <c r="B2" s="577" t="s">
        <v>666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61"/>
      <c r="N2" s="261"/>
      <c r="O2" s="261"/>
      <c r="P2" s="261"/>
    </row>
    <row r="3" spans="1:16" ht="21" x14ac:dyDescent="0.35"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61"/>
      <c r="O3" s="261"/>
      <c r="P3" s="261"/>
    </row>
    <row r="4" spans="1:16" ht="20.25" customHeight="1" x14ac:dyDescent="0.2">
      <c r="A4" s="821" t="s">
        <v>557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</row>
    <row r="5" spans="1:16" ht="20.25" customHeight="1" x14ac:dyDescent="0.2">
      <c r="A5" s="822" t="s">
        <v>171</v>
      </c>
      <c r="B5" s="822"/>
      <c r="C5" s="822"/>
      <c r="D5" s="822"/>
      <c r="E5" s="822"/>
      <c r="F5" s="822"/>
      <c r="G5" s="822"/>
      <c r="H5" s="579" t="s">
        <v>837</v>
      </c>
      <c r="I5" s="579"/>
      <c r="J5" s="579"/>
      <c r="K5" s="579"/>
      <c r="L5" s="579"/>
      <c r="M5" s="579"/>
      <c r="N5" s="111"/>
    </row>
    <row r="6" spans="1:16" ht="15" customHeight="1" x14ac:dyDescent="0.2">
      <c r="A6" s="683" t="s">
        <v>78</v>
      </c>
      <c r="B6" s="683" t="s">
        <v>311</v>
      </c>
      <c r="C6" s="823" t="s">
        <v>443</v>
      </c>
      <c r="D6" s="824"/>
      <c r="E6" s="824"/>
      <c r="F6" s="824"/>
      <c r="G6" s="825"/>
      <c r="H6" s="681" t="s">
        <v>440</v>
      </c>
      <c r="I6" s="681"/>
      <c r="J6" s="681"/>
      <c r="K6" s="681"/>
      <c r="L6" s="681"/>
      <c r="M6" s="683" t="s">
        <v>312</v>
      </c>
    </row>
    <row r="7" spans="1:16" ht="12.75" customHeight="1" x14ac:dyDescent="0.2">
      <c r="A7" s="684"/>
      <c r="B7" s="684"/>
      <c r="C7" s="826"/>
      <c r="D7" s="827"/>
      <c r="E7" s="827"/>
      <c r="F7" s="827"/>
      <c r="G7" s="828"/>
      <c r="H7" s="681"/>
      <c r="I7" s="681"/>
      <c r="J7" s="681"/>
      <c r="K7" s="681"/>
      <c r="L7" s="681"/>
      <c r="M7" s="684"/>
    </row>
    <row r="8" spans="1:16" ht="5.25" customHeight="1" x14ac:dyDescent="0.2">
      <c r="A8" s="684"/>
      <c r="B8" s="684"/>
      <c r="C8" s="826"/>
      <c r="D8" s="827"/>
      <c r="E8" s="827"/>
      <c r="F8" s="827"/>
      <c r="G8" s="828"/>
      <c r="H8" s="681"/>
      <c r="I8" s="681"/>
      <c r="J8" s="681"/>
      <c r="K8" s="681"/>
      <c r="L8" s="681"/>
      <c r="M8" s="684"/>
    </row>
    <row r="9" spans="1:16" ht="68.25" customHeight="1" x14ac:dyDescent="0.2">
      <c r="A9" s="685"/>
      <c r="B9" s="685"/>
      <c r="C9" s="266" t="s">
        <v>313</v>
      </c>
      <c r="D9" s="266" t="s">
        <v>314</v>
      </c>
      <c r="E9" s="266" t="s">
        <v>315</v>
      </c>
      <c r="F9" s="266" t="s">
        <v>316</v>
      </c>
      <c r="G9" s="295" t="s">
        <v>317</v>
      </c>
      <c r="H9" s="294" t="s">
        <v>439</v>
      </c>
      <c r="I9" s="294" t="s">
        <v>444</v>
      </c>
      <c r="J9" s="294" t="s">
        <v>441</v>
      </c>
      <c r="K9" s="294" t="s">
        <v>442</v>
      </c>
      <c r="L9" s="294" t="s">
        <v>51</v>
      </c>
      <c r="M9" s="685"/>
    </row>
    <row r="10" spans="1:16" ht="15" x14ac:dyDescent="0.25">
      <c r="A10" s="267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7">
        <v>8</v>
      </c>
      <c r="I10" s="267">
        <v>9</v>
      </c>
      <c r="J10" s="267">
        <v>10</v>
      </c>
      <c r="K10" s="267">
        <v>11</v>
      </c>
      <c r="L10" s="267">
        <v>12</v>
      </c>
      <c r="M10" s="267">
        <v>13</v>
      </c>
    </row>
    <row r="11" spans="1:16" ht="15" x14ac:dyDescent="0.25">
      <c r="A11" s="332">
        <v>1</v>
      </c>
      <c r="B11" s="267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</row>
    <row r="12" spans="1:16" ht="15" x14ac:dyDescent="0.25">
      <c r="A12" s="332">
        <v>2</v>
      </c>
      <c r="B12" s="267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6" ht="15" x14ac:dyDescent="0.25">
      <c r="A13" s="332">
        <v>3</v>
      </c>
      <c r="B13" s="267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</row>
    <row r="14" spans="1:16" ht="15.75" thickBot="1" x14ac:dyDescent="0.3">
      <c r="A14" s="332">
        <v>4</v>
      </c>
      <c r="B14" s="267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6" ht="15" x14ac:dyDescent="0.25">
      <c r="A15" s="332">
        <v>5</v>
      </c>
      <c r="B15" s="267"/>
      <c r="C15" s="331"/>
      <c r="D15" s="331"/>
      <c r="E15" s="331"/>
      <c r="F15" s="407"/>
      <c r="G15" s="829" t="s">
        <v>907</v>
      </c>
      <c r="H15" s="830"/>
      <c r="I15" s="831"/>
      <c r="J15" s="408"/>
      <c r="K15" s="331"/>
      <c r="L15" s="331"/>
      <c r="M15" s="331"/>
    </row>
    <row r="16" spans="1:16" ht="15" x14ac:dyDescent="0.25">
      <c r="A16" s="332">
        <v>6</v>
      </c>
      <c r="B16" s="267"/>
      <c r="C16" s="331"/>
      <c r="D16" s="331"/>
      <c r="E16" s="331"/>
      <c r="F16" s="407"/>
      <c r="G16" s="832"/>
      <c r="H16" s="833"/>
      <c r="I16" s="834"/>
      <c r="J16" s="408"/>
      <c r="K16" s="331"/>
      <c r="L16" s="331"/>
      <c r="M16" s="331"/>
    </row>
    <row r="17" spans="1:13" ht="15.75" thickBot="1" x14ac:dyDescent="0.3">
      <c r="A17" s="332">
        <v>7</v>
      </c>
      <c r="B17" s="267"/>
      <c r="C17" s="331"/>
      <c r="D17" s="331"/>
      <c r="E17" s="331"/>
      <c r="F17" s="407"/>
      <c r="G17" s="835"/>
      <c r="H17" s="836"/>
      <c r="I17" s="837"/>
      <c r="J17" s="408"/>
      <c r="K17" s="331"/>
      <c r="L17" s="331"/>
      <c r="M17" s="331"/>
    </row>
    <row r="18" spans="1:13" ht="15" x14ac:dyDescent="0.25">
      <c r="A18" s="332">
        <v>8</v>
      </c>
      <c r="B18" s="267"/>
      <c r="C18" s="331"/>
      <c r="D18" s="331"/>
      <c r="E18" s="331"/>
      <c r="F18" s="331"/>
      <c r="G18" s="410"/>
      <c r="H18" s="410"/>
      <c r="I18" s="410"/>
      <c r="J18" s="331"/>
      <c r="K18" s="331"/>
      <c r="L18" s="331"/>
      <c r="M18" s="331"/>
    </row>
    <row r="19" spans="1:13" x14ac:dyDescent="0.2">
      <c r="A19" s="30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6.5" customHeight="1" x14ac:dyDescent="0.2">
      <c r="B20" s="269"/>
      <c r="C20" s="820"/>
      <c r="D20" s="820"/>
      <c r="E20" s="820"/>
      <c r="F20" s="820"/>
    </row>
    <row r="22" spans="1:13" x14ac:dyDescent="0.2">
      <c r="A22" s="235"/>
      <c r="B22" s="235"/>
      <c r="C22" s="235"/>
      <c r="D22" s="235"/>
      <c r="G22" s="574" t="s">
        <v>13</v>
      </c>
      <c r="H22" s="574"/>
      <c r="I22" s="236"/>
      <c r="J22" s="236"/>
      <c r="K22" s="236"/>
      <c r="L22" s="236"/>
    </row>
    <row r="23" spans="1:13" ht="15" customHeight="1" x14ac:dyDescent="0.2">
      <c r="A23" s="235"/>
      <c r="B23" s="235"/>
      <c r="C23" s="235"/>
      <c r="D23" s="235"/>
      <c r="G23" s="574" t="s">
        <v>14</v>
      </c>
      <c r="H23" s="574"/>
      <c r="I23" s="574"/>
      <c r="J23" s="574"/>
      <c r="K23" s="574"/>
      <c r="L23" s="574"/>
      <c r="M23" s="574"/>
    </row>
    <row r="24" spans="1:13" ht="15" customHeight="1" x14ac:dyDescent="0.2">
      <c r="A24" s="235"/>
      <c r="B24" s="235"/>
      <c r="C24" s="235"/>
      <c r="D24" s="235"/>
      <c r="G24" s="574" t="s">
        <v>91</v>
      </c>
      <c r="H24" s="574"/>
      <c r="I24" s="574"/>
      <c r="J24" s="574"/>
      <c r="K24" s="574"/>
      <c r="L24" s="574"/>
      <c r="M24" s="574"/>
    </row>
    <row r="25" spans="1:13" x14ac:dyDescent="0.2">
      <c r="A25" s="235" t="s">
        <v>12</v>
      </c>
      <c r="C25" s="235"/>
      <c r="D25" s="235"/>
      <c r="G25" s="575" t="s">
        <v>88</v>
      </c>
      <c r="H25" s="575"/>
      <c r="I25" s="237"/>
      <c r="J25" s="237"/>
      <c r="K25" s="237"/>
      <c r="L25" s="237"/>
    </row>
  </sheetData>
  <mergeCells count="17">
    <mergeCell ref="G23:M23"/>
    <mergeCell ref="G24:M24"/>
    <mergeCell ref="M6:M9"/>
    <mergeCell ref="A6:A9"/>
    <mergeCell ref="B6:B9"/>
    <mergeCell ref="C6:G8"/>
    <mergeCell ref="G15:I17"/>
    <mergeCell ref="B2:L2"/>
    <mergeCell ref="L1:M1"/>
    <mergeCell ref="C1:I1"/>
    <mergeCell ref="G25:H25"/>
    <mergeCell ref="C20:F20"/>
    <mergeCell ref="G22:H22"/>
    <mergeCell ref="H6:L8"/>
    <mergeCell ref="H5:M5"/>
    <mergeCell ref="A4:M4"/>
    <mergeCell ref="A5:G5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32" zoomScaleNormal="100" zoomScaleSheetLayoutView="63" workbookViewId="0">
      <selection activeCell="C27" sqref="C27:D29"/>
    </sheetView>
  </sheetViews>
  <sheetFormatPr defaultRowHeight="12.75" x14ac:dyDescent="0.2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 x14ac:dyDescent="0.35">
      <c r="A1" s="576" t="s">
        <v>0</v>
      </c>
      <c r="B1" s="576"/>
      <c r="C1" s="576"/>
      <c r="D1" s="576"/>
      <c r="E1" s="576"/>
      <c r="F1" s="270" t="s">
        <v>560</v>
      </c>
      <c r="G1" s="260"/>
      <c r="H1" s="260"/>
      <c r="I1" s="260"/>
      <c r="J1" s="260"/>
      <c r="K1" s="260"/>
      <c r="L1" s="260"/>
    </row>
    <row r="2" spans="1:12" ht="21" x14ac:dyDescent="0.35">
      <c r="A2" s="577" t="s">
        <v>666</v>
      </c>
      <c r="B2" s="577"/>
      <c r="C2" s="577"/>
      <c r="D2" s="577"/>
      <c r="E2" s="577"/>
      <c r="F2" s="577"/>
      <c r="G2" s="261"/>
      <c r="H2" s="261"/>
      <c r="I2" s="261"/>
      <c r="J2" s="261"/>
      <c r="K2" s="261"/>
      <c r="L2" s="261"/>
    </row>
    <row r="3" spans="1:12" x14ac:dyDescent="0.2">
      <c r="A3" s="179"/>
      <c r="B3" s="179"/>
      <c r="C3" s="179"/>
      <c r="D3" s="179"/>
      <c r="E3" s="179"/>
      <c r="F3" s="179"/>
    </row>
    <row r="4" spans="1:12" ht="18.75" x14ac:dyDescent="0.2">
      <c r="A4" s="838" t="s">
        <v>559</v>
      </c>
      <c r="B4" s="838"/>
      <c r="C4" s="838"/>
      <c r="D4" s="838"/>
      <c r="E4" s="838"/>
      <c r="F4" s="838"/>
      <c r="G4" s="838"/>
    </row>
    <row r="5" spans="1:12" ht="18.75" x14ac:dyDescent="0.3">
      <c r="A5" s="229" t="s">
        <v>274</v>
      </c>
      <c r="B5" s="271"/>
      <c r="C5" s="271"/>
      <c r="D5" s="271"/>
      <c r="E5" s="271"/>
      <c r="F5" s="271"/>
      <c r="G5" s="271"/>
    </row>
    <row r="6" spans="1:12" ht="31.5" x14ac:dyDescent="0.25">
      <c r="A6" s="272"/>
      <c r="B6" s="273" t="s">
        <v>341</v>
      </c>
      <c r="C6" s="273" t="s">
        <v>342</v>
      </c>
      <c r="D6" s="273" t="s">
        <v>343</v>
      </c>
      <c r="E6" s="274"/>
      <c r="F6" s="274"/>
    </row>
    <row r="7" spans="1:12" ht="15" x14ac:dyDescent="0.25">
      <c r="A7" s="275" t="s">
        <v>344</v>
      </c>
      <c r="B7" s="428" t="s">
        <v>921</v>
      </c>
      <c r="C7" s="275"/>
      <c r="D7" s="275"/>
      <c r="E7" s="274"/>
      <c r="F7" s="274"/>
    </row>
    <row r="8" spans="1:12" ht="13.5" customHeight="1" x14ac:dyDescent="0.25">
      <c r="A8" s="275" t="s">
        <v>345</v>
      </c>
      <c r="B8" s="428" t="s">
        <v>921</v>
      </c>
      <c r="C8" s="275"/>
      <c r="D8" s="275"/>
      <c r="E8" s="274"/>
      <c r="F8" s="274"/>
    </row>
    <row r="9" spans="1:12" ht="13.5" customHeight="1" x14ac:dyDescent="0.25">
      <c r="A9" s="275" t="s">
        <v>346</v>
      </c>
      <c r="B9" s="429" t="s">
        <v>922</v>
      </c>
      <c r="C9" s="275"/>
      <c r="D9" s="275"/>
      <c r="E9" s="274"/>
      <c r="F9" s="274"/>
    </row>
    <row r="10" spans="1:12" ht="13.5" customHeight="1" x14ac:dyDescent="0.25">
      <c r="A10" s="276" t="s">
        <v>347</v>
      </c>
      <c r="B10" s="429" t="s">
        <v>923</v>
      </c>
      <c r="C10" s="275"/>
      <c r="D10" s="275"/>
      <c r="E10" s="274"/>
      <c r="F10" s="274"/>
    </row>
    <row r="11" spans="1:12" ht="13.5" customHeight="1" x14ac:dyDescent="0.25">
      <c r="A11" s="276" t="s">
        <v>348</v>
      </c>
      <c r="B11" s="429" t="s">
        <v>924</v>
      </c>
      <c r="C11" s="275"/>
      <c r="D11" s="275"/>
      <c r="E11" s="274"/>
      <c r="F11" s="274"/>
    </row>
    <row r="12" spans="1:12" ht="13.5" customHeight="1" x14ac:dyDescent="0.25">
      <c r="A12" s="276" t="s">
        <v>349</v>
      </c>
      <c r="B12" s="429" t="s">
        <v>925</v>
      </c>
      <c r="C12" s="275"/>
      <c r="D12" s="275"/>
      <c r="E12" s="274"/>
      <c r="F12" s="274"/>
    </row>
    <row r="13" spans="1:12" ht="13.5" customHeight="1" x14ac:dyDescent="0.25">
      <c r="A13" s="276" t="s">
        <v>350</v>
      </c>
      <c r="B13" s="429" t="s">
        <v>925</v>
      </c>
      <c r="C13" s="275"/>
      <c r="D13" s="275"/>
      <c r="E13" s="274"/>
      <c r="F13" s="274"/>
    </row>
    <row r="14" spans="1:12" ht="13.5" customHeight="1" x14ac:dyDescent="0.25">
      <c r="A14" s="276" t="s">
        <v>351</v>
      </c>
      <c r="B14" s="429" t="s">
        <v>925</v>
      </c>
      <c r="C14" s="275"/>
      <c r="D14" s="275"/>
      <c r="E14" s="274"/>
      <c r="F14" s="274"/>
    </row>
    <row r="15" spans="1:12" ht="13.5" customHeight="1" x14ac:dyDescent="0.25">
      <c r="A15" s="276" t="s">
        <v>352</v>
      </c>
      <c r="B15" s="429" t="s">
        <v>925</v>
      </c>
      <c r="C15" s="275"/>
      <c r="D15" s="275"/>
      <c r="E15" s="274"/>
      <c r="F15" s="274"/>
    </row>
    <row r="16" spans="1:12" ht="13.5" customHeight="1" x14ac:dyDescent="0.25">
      <c r="A16" s="276" t="s">
        <v>353</v>
      </c>
      <c r="B16" s="429" t="s">
        <v>925</v>
      </c>
      <c r="C16" s="275"/>
      <c r="D16" s="275"/>
      <c r="E16" s="274"/>
      <c r="F16" s="274"/>
    </row>
    <row r="17" spans="1:7" ht="13.5" customHeight="1" x14ac:dyDescent="0.25">
      <c r="A17" s="276" t="s">
        <v>354</v>
      </c>
      <c r="B17" s="429" t="s">
        <v>925</v>
      </c>
      <c r="C17" s="275"/>
      <c r="D17" s="275"/>
      <c r="E17" s="274"/>
      <c r="F17" s="274"/>
    </row>
    <row r="18" spans="1:7" ht="13.5" customHeight="1" x14ac:dyDescent="0.25">
      <c r="A18" s="277"/>
      <c r="B18" s="278"/>
      <c r="C18" s="278"/>
      <c r="D18" s="278"/>
      <c r="E18" s="274"/>
      <c r="F18" s="274"/>
    </row>
    <row r="19" spans="1:7" ht="13.5" customHeight="1" x14ac:dyDescent="0.2">
      <c r="A19" s="839" t="s">
        <v>355</v>
      </c>
      <c r="B19" s="839"/>
      <c r="C19" s="839"/>
      <c r="D19" s="839"/>
      <c r="E19" s="839"/>
      <c r="F19" s="839"/>
      <c r="G19" s="839"/>
    </row>
    <row r="20" spans="1:7" ht="15" x14ac:dyDescent="0.25">
      <c r="A20" s="274"/>
      <c r="B20" s="274"/>
      <c r="C20" s="274"/>
      <c r="D20" s="274"/>
      <c r="E20" s="636" t="s">
        <v>837</v>
      </c>
      <c r="F20" s="636"/>
      <c r="G20" s="124"/>
    </row>
    <row r="21" spans="1:7" ht="46.15" customHeight="1" x14ac:dyDescent="0.2">
      <c r="A21" s="264" t="s">
        <v>446</v>
      </c>
      <c r="B21" s="264" t="s">
        <v>3</v>
      </c>
      <c r="C21" s="279" t="s">
        <v>356</v>
      </c>
      <c r="D21" s="280" t="s">
        <v>357</v>
      </c>
      <c r="E21" s="341" t="s">
        <v>358</v>
      </c>
      <c r="F21" s="341" t="s">
        <v>359</v>
      </c>
      <c r="G21" s="13"/>
    </row>
    <row r="22" spans="1:7" ht="15" x14ac:dyDescent="0.25">
      <c r="A22" s="275" t="s">
        <v>360</v>
      </c>
      <c r="B22" s="275"/>
      <c r="C22" s="275"/>
      <c r="D22" s="281"/>
      <c r="E22" s="282"/>
      <c r="F22" s="282"/>
    </row>
    <row r="23" spans="1:7" ht="15" x14ac:dyDescent="0.25">
      <c r="A23" s="275" t="s">
        <v>361</v>
      </c>
      <c r="B23" s="275"/>
      <c r="C23" s="275"/>
      <c r="D23" s="281"/>
      <c r="E23" s="282"/>
      <c r="F23" s="282"/>
    </row>
    <row r="24" spans="1:7" ht="15" x14ac:dyDescent="0.25">
      <c r="A24" s="275" t="s">
        <v>362</v>
      </c>
      <c r="B24" s="275"/>
      <c r="C24" s="9"/>
      <c r="D24" s="281"/>
      <c r="E24" s="282"/>
      <c r="F24" s="282"/>
    </row>
    <row r="25" spans="1:7" ht="25.5" x14ac:dyDescent="0.25">
      <c r="A25" s="275" t="s">
        <v>363</v>
      </c>
      <c r="B25" s="275"/>
      <c r="C25" s="9"/>
      <c r="D25" s="281"/>
      <c r="E25" s="282"/>
      <c r="F25" s="282"/>
    </row>
    <row r="26" spans="1:7" ht="32.25" customHeight="1" thickBot="1" x14ac:dyDescent="0.3">
      <c r="A26" s="275" t="s">
        <v>364</v>
      </c>
      <c r="B26" s="275"/>
      <c r="C26" s="426"/>
      <c r="D26" s="431"/>
      <c r="E26" s="282"/>
      <c r="F26" s="282"/>
    </row>
    <row r="27" spans="1:7" ht="15" x14ac:dyDescent="0.25">
      <c r="A27" s="275" t="s">
        <v>365</v>
      </c>
      <c r="B27" s="281"/>
      <c r="C27" s="840" t="s">
        <v>926</v>
      </c>
      <c r="D27" s="841"/>
      <c r="E27" s="430"/>
      <c r="F27" s="282"/>
    </row>
    <row r="28" spans="1:7" ht="15" x14ac:dyDescent="0.25">
      <c r="A28" s="275" t="s">
        <v>366</v>
      </c>
      <c r="B28" s="281"/>
      <c r="C28" s="842"/>
      <c r="D28" s="843"/>
      <c r="E28" s="430"/>
      <c r="F28" s="282"/>
    </row>
    <row r="29" spans="1:7" ht="15.75" thickBot="1" x14ac:dyDescent="0.3">
      <c r="A29" s="275" t="s">
        <v>367</v>
      </c>
      <c r="B29" s="281"/>
      <c r="C29" s="844"/>
      <c r="D29" s="845"/>
      <c r="E29" s="430"/>
      <c r="F29" s="282"/>
    </row>
    <row r="30" spans="1:7" ht="15" x14ac:dyDescent="0.25">
      <c r="A30" s="275" t="s">
        <v>368</v>
      </c>
      <c r="B30" s="275"/>
      <c r="C30" s="432"/>
      <c r="D30" s="433"/>
      <c r="E30" s="282"/>
      <c r="F30" s="282"/>
    </row>
    <row r="31" spans="1:7" ht="15" x14ac:dyDescent="0.25">
      <c r="A31" s="275" t="s">
        <v>369</v>
      </c>
      <c r="B31" s="275"/>
      <c r="C31" s="275"/>
      <c r="D31" s="281"/>
      <c r="E31" s="282"/>
      <c r="F31" s="282"/>
    </row>
    <row r="32" spans="1:7" ht="15" x14ac:dyDescent="0.25">
      <c r="A32" s="275" t="s">
        <v>370</v>
      </c>
      <c r="B32" s="275"/>
      <c r="C32" s="275"/>
      <c r="D32" s="281"/>
      <c r="E32" s="282"/>
      <c r="F32" s="282"/>
    </row>
    <row r="33" spans="1:7" ht="15" x14ac:dyDescent="0.25">
      <c r="A33" s="275" t="s">
        <v>371</v>
      </c>
      <c r="B33" s="275"/>
      <c r="C33" s="275"/>
      <c r="D33" s="281"/>
      <c r="E33" s="282"/>
      <c r="F33" s="282"/>
    </row>
    <row r="34" spans="1:7" ht="15" x14ac:dyDescent="0.25">
      <c r="A34" s="275" t="s">
        <v>372</v>
      </c>
      <c r="B34" s="275"/>
      <c r="C34" s="275"/>
      <c r="D34" s="281"/>
      <c r="E34" s="282"/>
      <c r="F34" s="282"/>
    </row>
    <row r="35" spans="1:7" ht="15" x14ac:dyDescent="0.25">
      <c r="A35" s="275" t="s">
        <v>373</v>
      </c>
      <c r="B35" s="275"/>
      <c r="C35" s="275"/>
      <c r="D35" s="281"/>
      <c r="E35" s="282"/>
      <c r="F35" s="282"/>
    </row>
    <row r="36" spans="1:7" ht="15" x14ac:dyDescent="0.25">
      <c r="A36" s="275" t="s">
        <v>374</v>
      </c>
      <c r="B36" s="275"/>
      <c r="C36" s="275"/>
      <c r="D36" s="281"/>
      <c r="E36" s="282"/>
      <c r="F36" s="282"/>
    </row>
    <row r="37" spans="1:7" ht="15" x14ac:dyDescent="0.25">
      <c r="A37" s="275" t="s">
        <v>375</v>
      </c>
      <c r="B37" s="275"/>
      <c r="C37" s="275"/>
      <c r="D37" s="281"/>
      <c r="E37" s="282"/>
      <c r="F37" s="282"/>
    </row>
    <row r="38" spans="1:7" ht="15" x14ac:dyDescent="0.25">
      <c r="A38" s="275" t="s">
        <v>51</v>
      </c>
      <c r="B38" s="275"/>
      <c r="C38" s="275"/>
      <c r="D38" s="281"/>
      <c r="E38" s="282"/>
      <c r="F38" s="282"/>
    </row>
    <row r="39" spans="1:7" ht="15" x14ac:dyDescent="0.25">
      <c r="A39" s="283" t="s">
        <v>19</v>
      </c>
      <c r="B39" s="275"/>
      <c r="C39" s="275"/>
      <c r="D39" s="281"/>
      <c r="E39" s="282"/>
      <c r="F39" s="282"/>
    </row>
    <row r="43" spans="1:7" ht="15" customHeight="1" x14ac:dyDescent="0.2">
      <c r="A43" s="235"/>
      <c r="B43" s="235"/>
      <c r="C43" s="235"/>
      <c r="D43" s="574" t="s">
        <v>13</v>
      </c>
      <c r="E43" s="574"/>
      <c r="F43" s="250"/>
      <c r="G43" s="236"/>
    </row>
    <row r="44" spans="1:7" ht="15" customHeight="1" x14ac:dyDescent="0.2">
      <c r="A44" s="235"/>
      <c r="B44" s="235"/>
      <c r="C44" s="235"/>
      <c r="D44" s="574" t="s">
        <v>14</v>
      </c>
      <c r="E44" s="574"/>
      <c r="F44" s="236"/>
      <c r="G44" s="236"/>
    </row>
    <row r="45" spans="1:7" ht="15" customHeight="1" x14ac:dyDescent="0.2">
      <c r="A45" s="235"/>
      <c r="B45" s="235"/>
      <c r="C45" s="235"/>
      <c r="D45" s="574" t="s">
        <v>91</v>
      </c>
      <c r="E45" s="574"/>
      <c r="F45" s="236"/>
      <c r="G45" s="236"/>
    </row>
    <row r="46" spans="1:7" x14ac:dyDescent="0.2">
      <c r="A46" s="235" t="s">
        <v>12</v>
      </c>
      <c r="C46" s="235"/>
      <c r="D46" s="237" t="s">
        <v>88</v>
      </c>
      <c r="E46" s="237"/>
      <c r="F46" s="237"/>
      <c r="G46" s="240"/>
    </row>
  </sheetData>
  <mergeCells count="9">
    <mergeCell ref="D44:E44"/>
    <mergeCell ref="D45:E45"/>
    <mergeCell ref="A1:E1"/>
    <mergeCell ref="A2:F2"/>
    <mergeCell ref="A4:G4"/>
    <mergeCell ref="A19:G19"/>
    <mergeCell ref="D43:E43"/>
    <mergeCell ref="E20:F20"/>
    <mergeCell ref="C27:D29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Normal="100" zoomScaleSheetLayoutView="90" workbookViewId="0">
      <selection activeCell="G24" sqref="G24"/>
    </sheetView>
  </sheetViews>
  <sheetFormatPr defaultRowHeight="12.75" x14ac:dyDescent="0.2"/>
  <sheetData>
    <row r="2" spans="2:8" x14ac:dyDescent="0.2">
      <c r="B2" s="15"/>
    </row>
    <row r="4" spans="2:8" ht="12.75" customHeight="1" x14ac:dyDescent="0.2">
      <c r="B4" s="846" t="s">
        <v>730</v>
      </c>
      <c r="C4" s="846"/>
      <c r="D4" s="846"/>
      <c r="E4" s="846"/>
      <c r="F4" s="846"/>
      <c r="G4" s="846"/>
      <c r="H4" s="846"/>
    </row>
    <row r="5" spans="2:8" ht="12.75" customHeight="1" x14ac:dyDescent="0.2">
      <c r="B5" s="846"/>
      <c r="C5" s="846"/>
      <c r="D5" s="846"/>
      <c r="E5" s="846"/>
      <c r="F5" s="846"/>
      <c r="G5" s="846"/>
      <c r="H5" s="846"/>
    </row>
    <row r="6" spans="2:8" ht="12.75" customHeight="1" x14ac:dyDescent="0.2">
      <c r="B6" s="846"/>
      <c r="C6" s="846"/>
      <c r="D6" s="846"/>
      <c r="E6" s="846"/>
      <c r="F6" s="846"/>
      <c r="G6" s="846"/>
      <c r="H6" s="846"/>
    </row>
    <row r="7" spans="2:8" ht="12.75" customHeight="1" x14ac:dyDescent="0.2">
      <c r="B7" s="846"/>
      <c r="C7" s="846"/>
      <c r="D7" s="846"/>
      <c r="E7" s="846"/>
      <c r="F7" s="846"/>
      <c r="G7" s="846"/>
      <c r="H7" s="846"/>
    </row>
    <row r="8" spans="2:8" ht="12.75" customHeight="1" x14ac:dyDescent="0.2">
      <c r="B8" s="846"/>
      <c r="C8" s="846"/>
      <c r="D8" s="846"/>
      <c r="E8" s="846"/>
      <c r="F8" s="846"/>
      <c r="G8" s="846"/>
      <c r="H8" s="846"/>
    </row>
    <row r="9" spans="2:8" ht="12.75" customHeight="1" x14ac:dyDescent="0.2">
      <c r="B9" s="846"/>
      <c r="C9" s="846"/>
      <c r="D9" s="846"/>
      <c r="E9" s="846"/>
      <c r="F9" s="846"/>
      <c r="G9" s="846"/>
      <c r="H9" s="846"/>
    </row>
    <row r="10" spans="2:8" ht="12.75" customHeight="1" x14ac:dyDescent="0.2">
      <c r="B10" s="846"/>
      <c r="C10" s="846"/>
      <c r="D10" s="846"/>
      <c r="E10" s="846"/>
      <c r="F10" s="846"/>
      <c r="G10" s="846"/>
      <c r="H10" s="846"/>
    </row>
    <row r="11" spans="2:8" ht="12.75" customHeight="1" x14ac:dyDescent="0.2">
      <c r="B11" s="846"/>
      <c r="C11" s="846"/>
      <c r="D11" s="846"/>
      <c r="E11" s="846"/>
      <c r="F11" s="846"/>
      <c r="G11" s="846"/>
      <c r="H11" s="846"/>
    </row>
    <row r="12" spans="2:8" ht="12.75" customHeight="1" x14ac:dyDescent="0.2">
      <c r="B12" s="846"/>
      <c r="C12" s="846"/>
      <c r="D12" s="846"/>
      <c r="E12" s="846"/>
      <c r="F12" s="846"/>
      <c r="G12" s="846"/>
      <c r="H12" s="846"/>
    </row>
    <row r="13" spans="2:8" ht="12.75" customHeight="1" x14ac:dyDescent="0.2">
      <c r="B13" s="846"/>
      <c r="C13" s="846"/>
      <c r="D13" s="846"/>
      <c r="E13" s="846"/>
      <c r="F13" s="846"/>
      <c r="G13" s="846"/>
      <c r="H13" s="846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90" zoomScaleNormal="90" zoomScaleSheetLayoutView="100" workbookViewId="0">
      <selection activeCell="D11" sqref="D11:L23"/>
    </sheetView>
  </sheetViews>
  <sheetFormatPr defaultRowHeight="14.25" x14ac:dyDescent="0.2"/>
  <cols>
    <col min="1" max="1" width="4.7109375" style="49" customWidth="1"/>
    <col min="2" max="2" width="16.85546875" style="49" customWidth="1"/>
    <col min="3" max="3" width="11.7109375" style="49" customWidth="1"/>
    <col min="4" max="4" width="12" style="49" customWidth="1"/>
    <col min="5" max="5" width="12.140625" style="49" customWidth="1"/>
    <col min="6" max="6" width="17.42578125" style="49" customWidth="1"/>
    <col min="7" max="7" width="12.42578125" style="49" customWidth="1"/>
    <col min="8" max="8" width="16" style="49" customWidth="1"/>
    <col min="9" max="9" width="12.7109375" style="49" customWidth="1"/>
    <col min="10" max="10" width="15" style="49" customWidth="1"/>
    <col min="11" max="11" width="16" style="49" customWidth="1"/>
    <col min="12" max="12" width="11.85546875" style="49" customWidth="1"/>
    <col min="13" max="16384" width="9.140625" style="49"/>
  </cols>
  <sheetData>
    <row r="1" spans="1:20" ht="15" customHeight="1" x14ac:dyDescent="0.25">
      <c r="C1" s="545"/>
      <c r="D1" s="545"/>
      <c r="E1" s="545"/>
      <c r="F1" s="545"/>
      <c r="G1" s="545"/>
      <c r="H1" s="545"/>
      <c r="I1" s="183"/>
      <c r="J1" s="666" t="s">
        <v>561</v>
      </c>
      <c r="K1" s="666"/>
    </row>
    <row r="2" spans="1:20" s="56" customFormat="1" ht="19.5" customHeight="1" x14ac:dyDescent="0.2">
      <c r="A2" s="853" t="s">
        <v>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20" s="56" customFormat="1" ht="19.5" customHeight="1" x14ac:dyDescent="0.2">
      <c r="A3" s="852" t="s">
        <v>666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</row>
    <row r="4" spans="1:20" s="56" customFormat="1" ht="14.2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20" s="56" customFormat="1" ht="18" customHeight="1" x14ac:dyDescent="0.2">
      <c r="A5" s="731" t="s">
        <v>731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</row>
    <row r="6" spans="1:20" ht="15.75" x14ac:dyDescent="0.25">
      <c r="A6" s="502" t="s">
        <v>170</v>
      </c>
      <c r="B6" s="502"/>
      <c r="C6" s="118"/>
      <c r="D6" s="118"/>
      <c r="E6" s="118"/>
      <c r="F6" s="118"/>
      <c r="G6" s="118"/>
      <c r="H6" s="118"/>
      <c r="I6" s="118"/>
      <c r="J6" s="118"/>
      <c r="K6" s="118"/>
    </row>
    <row r="7" spans="1:20" ht="29.25" customHeight="1" x14ac:dyDescent="0.2">
      <c r="A7" s="850" t="s">
        <v>78</v>
      </c>
      <c r="B7" s="850" t="s">
        <v>79</v>
      </c>
      <c r="C7" s="850" t="s">
        <v>80</v>
      </c>
      <c r="D7" s="850" t="s">
        <v>164</v>
      </c>
      <c r="E7" s="850"/>
      <c r="F7" s="850"/>
      <c r="G7" s="850"/>
      <c r="H7" s="850"/>
      <c r="I7" s="517" t="s">
        <v>258</v>
      </c>
      <c r="J7" s="850" t="s">
        <v>81</v>
      </c>
      <c r="K7" s="850" t="s">
        <v>505</v>
      </c>
      <c r="L7" s="847" t="s">
        <v>82</v>
      </c>
      <c r="S7" s="55"/>
      <c r="T7" s="55"/>
    </row>
    <row r="8" spans="1:20" ht="33.75" customHeight="1" x14ac:dyDescent="0.2">
      <c r="A8" s="850"/>
      <c r="B8" s="850"/>
      <c r="C8" s="850"/>
      <c r="D8" s="850" t="s">
        <v>83</v>
      </c>
      <c r="E8" s="850" t="s">
        <v>84</v>
      </c>
      <c r="F8" s="850"/>
      <c r="G8" s="850"/>
      <c r="H8" s="51" t="s">
        <v>85</v>
      </c>
      <c r="I8" s="851"/>
      <c r="J8" s="850"/>
      <c r="K8" s="850"/>
      <c r="L8" s="847"/>
    </row>
    <row r="9" spans="1:20" ht="30" x14ac:dyDescent="0.2">
      <c r="A9" s="850"/>
      <c r="B9" s="850"/>
      <c r="C9" s="850"/>
      <c r="D9" s="850"/>
      <c r="E9" s="51" t="s">
        <v>86</v>
      </c>
      <c r="F9" s="51" t="s">
        <v>87</v>
      </c>
      <c r="G9" s="51" t="s">
        <v>19</v>
      </c>
      <c r="H9" s="51"/>
      <c r="I9" s="518"/>
      <c r="J9" s="850"/>
      <c r="K9" s="850"/>
      <c r="L9" s="847"/>
    </row>
    <row r="10" spans="1:20" s="166" customFormat="1" ht="17.100000000000001" customHeight="1" x14ac:dyDescent="0.2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0" ht="17.100000000000001" customHeight="1" x14ac:dyDescent="0.2">
      <c r="A11" s="58">
        <v>1</v>
      </c>
      <c r="B11" s="59" t="s">
        <v>732</v>
      </c>
      <c r="C11" s="53">
        <v>30</v>
      </c>
      <c r="D11" s="53">
        <v>0</v>
      </c>
      <c r="E11" s="53">
        <v>5</v>
      </c>
      <c r="F11" s="53">
        <v>0</v>
      </c>
      <c r="G11" s="53">
        <f>SUM(E11:F11)</f>
        <v>5</v>
      </c>
      <c r="H11" s="53">
        <f t="shared" ref="H11:H22" si="0">D11+G11</f>
        <v>5</v>
      </c>
      <c r="I11" s="53">
        <v>30</v>
      </c>
      <c r="J11" s="53">
        <f t="shared" ref="J11:J22" si="1">C11-H11</f>
        <v>25</v>
      </c>
      <c r="K11" s="53">
        <v>0</v>
      </c>
      <c r="L11" s="52"/>
    </row>
    <row r="12" spans="1:20" ht="17.100000000000001" customHeight="1" x14ac:dyDescent="0.2">
      <c r="A12" s="58">
        <v>2</v>
      </c>
      <c r="B12" s="59" t="s">
        <v>733</v>
      </c>
      <c r="C12" s="53">
        <v>31</v>
      </c>
      <c r="D12" s="53">
        <f>31-4</f>
        <v>27</v>
      </c>
      <c r="E12" s="53">
        <v>4</v>
      </c>
      <c r="F12" s="53">
        <v>0</v>
      </c>
      <c r="G12" s="53">
        <f>SUM(E12:F12)</f>
        <v>4</v>
      </c>
      <c r="H12" s="53">
        <f t="shared" si="0"/>
        <v>31</v>
      </c>
      <c r="I12" s="53">
        <v>31</v>
      </c>
      <c r="J12" s="53">
        <f t="shared" si="1"/>
        <v>0</v>
      </c>
      <c r="K12" s="53">
        <v>0</v>
      </c>
      <c r="L12" s="52"/>
    </row>
    <row r="13" spans="1:20" ht="17.100000000000001" customHeight="1" x14ac:dyDescent="0.25">
      <c r="A13" s="58">
        <v>3</v>
      </c>
      <c r="B13" s="59" t="s">
        <v>734</v>
      </c>
      <c r="C13" s="53">
        <v>30</v>
      </c>
      <c r="D13" s="53">
        <v>9</v>
      </c>
      <c r="E13" s="53">
        <v>4</v>
      </c>
      <c r="F13" s="53">
        <v>1</v>
      </c>
      <c r="G13" s="53">
        <f t="shared" ref="G13:G22" si="2">E13+F13</f>
        <v>5</v>
      </c>
      <c r="H13" s="53">
        <f t="shared" si="0"/>
        <v>14</v>
      </c>
      <c r="I13" s="53">
        <v>30</v>
      </c>
      <c r="J13" s="53">
        <f t="shared" si="1"/>
        <v>16</v>
      </c>
      <c r="K13" s="50">
        <f>J11+J13</f>
        <v>41</v>
      </c>
      <c r="L13" s="50" t="s">
        <v>927</v>
      </c>
    </row>
    <row r="14" spans="1:20" ht="17.100000000000001" customHeight="1" x14ac:dyDescent="0.25">
      <c r="A14" s="58">
        <v>4</v>
      </c>
      <c r="B14" s="59" t="s">
        <v>735</v>
      </c>
      <c r="C14" s="53">
        <v>31</v>
      </c>
      <c r="D14" s="53">
        <v>0</v>
      </c>
      <c r="E14" s="53">
        <v>5</v>
      </c>
      <c r="F14" s="53">
        <v>0</v>
      </c>
      <c r="G14" s="53">
        <f t="shared" si="2"/>
        <v>5</v>
      </c>
      <c r="H14" s="53">
        <f t="shared" si="0"/>
        <v>5</v>
      </c>
      <c r="I14" s="53">
        <v>31</v>
      </c>
      <c r="J14" s="53">
        <f t="shared" si="1"/>
        <v>26</v>
      </c>
      <c r="K14" s="50">
        <v>0</v>
      </c>
      <c r="L14" s="50"/>
    </row>
    <row r="15" spans="1:20" ht="17.100000000000001" customHeight="1" x14ac:dyDescent="0.25">
      <c r="A15" s="58">
        <v>5</v>
      </c>
      <c r="B15" s="59" t="s">
        <v>736</v>
      </c>
      <c r="C15" s="53">
        <v>31</v>
      </c>
      <c r="D15" s="53">
        <v>0</v>
      </c>
      <c r="E15" s="53">
        <v>4</v>
      </c>
      <c r="F15" s="53">
        <v>4</v>
      </c>
      <c r="G15" s="53">
        <f t="shared" si="2"/>
        <v>8</v>
      </c>
      <c r="H15" s="53">
        <f t="shared" si="0"/>
        <v>8</v>
      </c>
      <c r="I15" s="53">
        <v>31</v>
      </c>
      <c r="J15" s="53">
        <f t="shared" si="1"/>
        <v>23</v>
      </c>
      <c r="K15" s="50">
        <v>0</v>
      </c>
      <c r="L15" s="50"/>
    </row>
    <row r="16" spans="1:20" s="57" customFormat="1" ht="17.100000000000001" customHeight="1" x14ac:dyDescent="0.2">
      <c r="A16" s="58">
        <v>6</v>
      </c>
      <c r="B16" s="59" t="s">
        <v>737</v>
      </c>
      <c r="C16" s="58">
        <v>30</v>
      </c>
      <c r="D16" s="58">
        <v>0</v>
      </c>
      <c r="E16" s="58">
        <v>5</v>
      </c>
      <c r="F16" s="58">
        <v>3</v>
      </c>
      <c r="G16" s="53">
        <f t="shared" si="2"/>
        <v>8</v>
      </c>
      <c r="H16" s="53">
        <f t="shared" si="0"/>
        <v>8</v>
      </c>
      <c r="I16" s="58">
        <v>30</v>
      </c>
      <c r="J16" s="53">
        <f t="shared" si="1"/>
        <v>22</v>
      </c>
      <c r="K16" s="51">
        <f>J14+J15+J16</f>
        <v>71</v>
      </c>
      <c r="L16" s="51" t="s">
        <v>928</v>
      </c>
    </row>
    <row r="17" spans="1:12" s="57" customFormat="1" ht="17.100000000000001" customHeight="1" x14ac:dyDescent="0.2">
      <c r="A17" s="58">
        <v>7</v>
      </c>
      <c r="B17" s="59" t="s">
        <v>738</v>
      </c>
      <c r="C17" s="58">
        <v>31</v>
      </c>
      <c r="D17" s="58">
        <v>3</v>
      </c>
      <c r="E17" s="58">
        <v>4</v>
      </c>
      <c r="F17" s="58">
        <v>2</v>
      </c>
      <c r="G17" s="58">
        <f t="shared" si="2"/>
        <v>6</v>
      </c>
      <c r="H17" s="58">
        <f t="shared" si="0"/>
        <v>9</v>
      </c>
      <c r="I17" s="58">
        <v>31</v>
      </c>
      <c r="J17" s="58">
        <f t="shared" si="1"/>
        <v>22</v>
      </c>
      <c r="K17" s="51">
        <v>0</v>
      </c>
      <c r="L17" s="51"/>
    </row>
    <row r="18" spans="1:12" s="57" customFormat="1" ht="17.100000000000001" customHeight="1" x14ac:dyDescent="0.2">
      <c r="A18" s="58">
        <v>8</v>
      </c>
      <c r="B18" s="59" t="s">
        <v>739</v>
      </c>
      <c r="C18" s="58">
        <v>30</v>
      </c>
      <c r="D18" s="58">
        <v>15</v>
      </c>
      <c r="E18" s="58">
        <v>4</v>
      </c>
      <c r="F18" s="58">
        <v>2</v>
      </c>
      <c r="G18" s="58">
        <f t="shared" si="2"/>
        <v>6</v>
      </c>
      <c r="H18" s="58">
        <f t="shared" si="0"/>
        <v>21</v>
      </c>
      <c r="I18" s="58">
        <v>30</v>
      </c>
      <c r="J18" s="58">
        <f t="shared" si="1"/>
        <v>9</v>
      </c>
      <c r="K18" s="51">
        <v>0</v>
      </c>
      <c r="L18" s="51"/>
    </row>
    <row r="19" spans="1:12" s="57" customFormat="1" ht="17.100000000000001" customHeight="1" x14ac:dyDescent="0.2">
      <c r="A19" s="58">
        <v>9</v>
      </c>
      <c r="B19" s="59" t="s">
        <v>740</v>
      </c>
      <c r="C19" s="58">
        <v>31</v>
      </c>
      <c r="D19" s="58">
        <v>0</v>
      </c>
      <c r="E19" s="58">
        <v>5</v>
      </c>
      <c r="F19" s="58">
        <v>1</v>
      </c>
      <c r="G19" s="58">
        <f t="shared" si="2"/>
        <v>6</v>
      </c>
      <c r="H19" s="58">
        <f t="shared" si="0"/>
        <v>6</v>
      </c>
      <c r="I19" s="58">
        <v>31</v>
      </c>
      <c r="J19" s="58">
        <f t="shared" si="1"/>
        <v>25</v>
      </c>
      <c r="K19" s="51">
        <f>J17+J18+J19</f>
        <v>56</v>
      </c>
      <c r="L19" s="51" t="s">
        <v>929</v>
      </c>
    </row>
    <row r="20" spans="1:12" s="57" customFormat="1" ht="17.100000000000001" customHeight="1" x14ac:dyDescent="0.2">
      <c r="A20" s="58">
        <v>10</v>
      </c>
      <c r="B20" s="59" t="s">
        <v>741</v>
      </c>
      <c r="C20" s="58">
        <v>31</v>
      </c>
      <c r="D20" s="58">
        <v>0</v>
      </c>
      <c r="E20" s="58">
        <v>4</v>
      </c>
      <c r="F20" s="58">
        <v>1</v>
      </c>
      <c r="G20" s="58">
        <f t="shared" si="2"/>
        <v>5</v>
      </c>
      <c r="H20" s="58">
        <f t="shared" si="0"/>
        <v>5</v>
      </c>
      <c r="I20" s="58">
        <v>31</v>
      </c>
      <c r="J20" s="58">
        <f t="shared" si="1"/>
        <v>26</v>
      </c>
      <c r="K20" s="51">
        <v>0</v>
      </c>
      <c r="L20" s="51"/>
    </row>
    <row r="21" spans="1:12" s="57" customFormat="1" ht="17.100000000000001" customHeight="1" x14ac:dyDescent="0.2">
      <c r="A21" s="58">
        <v>11</v>
      </c>
      <c r="B21" s="59" t="s">
        <v>742</v>
      </c>
      <c r="C21" s="58">
        <v>28</v>
      </c>
      <c r="D21" s="51">
        <v>0</v>
      </c>
      <c r="E21" s="51">
        <v>4</v>
      </c>
      <c r="F21" s="51">
        <v>0</v>
      </c>
      <c r="G21" s="51">
        <f t="shared" si="2"/>
        <v>4</v>
      </c>
      <c r="H21" s="51">
        <f t="shared" si="0"/>
        <v>4</v>
      </c>
      <c r="I21" s="58">
        <v>28</v>
      </c>
      <c r="J21" s="51">
        <f t="shared" si="1"/>
        <v>24</v>
      </c>
      <c r="K21" s="51">
        <v>0</v>
      </c>
      <c r="L21" s="51"/>
    </row>
    <row r="22" spans="1:12" s="57" customFormat="1" ht="17.100000000000001" customHeight="1" x14ac:dyDescent="0.2">
      <c r="A22" s="58">
        <v>12</v>
      </c>
      <c r="B22" s="59" t="s">
        <v>743</v>
      </c>
      <c r="C22" s="58">
        <v>31</v>
      </c>
      <c r="D22" s="51">
        <v>0</v>
      </c>
      <c r="E22" s="51">
        <v>4</v>
      </c>
      <c r="F22" s="51">
        <v>1</v>
      </c>
      <c r="G22" s="51">
        <f t="shared" si="2"/>
        <v>5</v>
      </c>
      <c r="H22" s="51">
        <f t="shared" si="0"/>
        <v>5</v>
      </c>
      <c r="I22" s="58">
        <v>31</v>
      </c>
      <c r="J22" s="51">
        <f t="shared" si="1"/>
        <v>26</v>
      </c>
      <c r="K22" s="51">
        <f>J20+J21+J22</f>
        <v>76</v>
      </c>
      <c r="L22" s="51" t="s">
        <v>930</v>
      </c>
    </row>
    <row r="23" spans="1:12" s="57" customFormat="1" ht="17.100000000000001" customHeight="1" x14ac:dyDescent="0.2">
      <c r="A23" s="59"/>
      <c r="B23" s="61" t="s">
        <v>19</v>
      </c>
      <c r="C23" s="58">
        <v>365</v>
      </c>
      <c r="D23" s="51">
        <f>SUM(D11:D22)</f>
        <v>54</v>
      </c>
      <c r="E23" s="51">
        <f>SUM(E11:E22)</f>
        <v>52</v>
      </c>
      <c r="F23" s="51">
        <f>SUM(F11:F22)</f>
        <v>15</v>
      </c>
      <c r="G23" s="51">
        <f>SUM(G11:G22)</f>
        <v>67</v>
      </c>
      <c r="H23" s="51">
        <f>SUM(H11:H22)</f>
        <v>121</v>
      </c>
      <c r="I23" s="51">
        <v>365</v>
      </c>
      <c r="J23" s="51">
        <f>C23-H23</f>
        <v>244</v>
      </c>
      <c r="K23" s="51">
        <f>SUM(K13:K22)</f>
        <v>244</v>
      </c>
      <c r="L23" s="60"/>
    </row>
    <row r="24" spans="1:12" s="57" customFormat="1" ht="11.25" customHeight="1" x14ac:dyDescent="0.2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62"/>
    </row>
    <row r="25" spans="1:12" ht="15" x14ac:dyDescent="0.25">
      <c r="A25" s="54" t="s">
        <v>112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2" ht="15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2" ht="15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2" ht="15" x14ac:dyDescent="0.25">
      <c r="A28" s="54" t="s">
        <v>12</v>
      </c>
      <c r="B28" s="54"/>
      <c r="C28" s="54"/>
      <c r="D28" s="54"/>
      <c r="E28" s="54"/>
      <c r="F28" s="54"/>
      <c r="G28" s="54"/>
      <c r="H28" s="54"/>
      <c r="I28" s="54"/>
      <c r="J28" s="848" t="s">
        <v>13</v>
      </c>
      <c r="K28" s="848"/>
    </row>
    <row r="29" spans="1:12" ht="15" x14ac:dyDescent="0.2">
      <c r="A29" s="849" t="s">
        <v>14</v>
      </c>
      <c r="B29" s="849"/>
      <c r="C29" s="849"/>
      <c r="D29" s="849"/>
      <c r="E29" s="849"/>
      <c r="F29" s="849"/>
      <c r="G29" s="849"/>
      <c r="H29" s="849"/>
      <c r="I29" s="849"/>
      <c r="J29" s="849"/>
      <c r="K29" s="849"/>
    </row>
    <row r="30" spans="1:12" ht="15" x14ac:dyDescent="0.2">
      <c r="A30" s="849" t="s">
        <v>20</v>
      </c>
      <c r="B30" s="849"/>
      <c r="C30" s="849"/>
      <c r="D30" s="849"/>
      <c r="E30" s="849"/>
      <c r="F30" s="849"/>
      <c r="G30" s="849"/>
      <c r="H30" s="849"/>
      <c r="I30" s="849"/>
      <c r="J30" s="849"/>
      <c r="K30" s="849"/>
    </row>
    <row r="31" spans="1:12" ht="15" x14ac:dyDescent="0.25">
      <c r="A31" s="54"/>
      <c r="B31" s="54"/>
      <c r="C31" s="54"/>
      <c r="D31" s="54"/>
      <c r="E31" s="54"/>
      <c r="F31" s="54"/>
      <c r="G31" s="54"/>
      <c r="H31" s="54" t="s">
        <v>88</v>
      </c>
      <c r="I31" s="54"/>
      <c r="J31" s="54"/>
      <c r="K31" s="54"/>
    </row>
  </sheetData>
  <mergeCells count="19">
    <mergeCell ref="K7:K9"/>
    <mergeCell ref="D8:D9"/>
    <mergeCell ref="E8:G8"/>
    <mergeCell ref="I7:I9"/>
    <mergeCell ref="C1:H1"/>
    <mergeCell ref="J1:K1"/>
    <mergeCell ref="A3:K3"/>
    <mergeCell ref="A2:K2"/>
    <mergeCell ref="A6:B6"/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zoomScaleSheetLayoutView="100" workbookViewId="0">
      <selection activeCell="D11" sqref="D11:K23"/>
    </sheetView>
  </sheetViews>
  <sheetFormatPr defaultRowHeight="14.25" x14ac:dyDescent="0.2"/>
  <cols>
    <col min="1" max="1" width="4.7109375" style="49" customWidth="1"/>
    <col min="2" max="2" width="14.7109375" style="49" customWidth="1"/>
    <col min="3" max="3" width="11.7109375" style="49" customWidth="1"/>
    <col min="4" max="4" width="12" style="49" customWidth="1"/>
    <col min="5" max="5" width="11.85546875" style="49" customWidth="1"/>
    <col min="6" max="6" width="18.85546875" style="49" customWidth="1"/>
    <col min="7" max="7" width="10.140625" style="49" customWidth="1"/>
    <col min="8" max="8" width="14.7109375" style="49" customWidth="1"/>
    <col min="9" max="9" width="15.28515625" style="49" customWidth="1"/>
    <col min="10" max="10" width="14.7109375" style="49" customWidth="1"/>
    <col min="11" max="11" width="11.85546875" style="49" customWidth="1"/>
    <col min="12" max="16384" width="9.140625" style="49"/>
  </cols>
  <sheetData>
    <row r="1" spans="1:19" ht="15" customHeight="1" x14ac:dyDescent="0.25">
      <c r="C1" s="545"/>
      <c r="D1" s="545"/>
      <c r="E1" s="545"/>
      <c r="F1" s="545"/>
      <c r="G1" s="545"/>
      <c r="H1" s="545"/>
      <c r="I1" s="183"/>
      <c r="J1" s="41" t="s">
        <v>562</v>
      </c>
    </row>
    <row r="2" spans="1:19" s="56" customFormat="1" ht="19.5" customHeight="1" x14ac:dyDescent="0.2">
      <c r="A2" s="853" t="s">
        <v>0</v>
      </c>
      <c r="B2" s="853"/>
      <c r="C2" s="853"/>
      <c r="D2" s="853"/>
      <c r="E2" s="853"/>
      <c r="F2" s="853"/>
      <c r="G2" s="853"/>
      <c r="H2" s="853"/>
      <c r="I2" s="853"/>
      <c r="J2" s="853"/>
    </row>
    <row r="3" spans="1:19" s="56" customFormat="1" ht="19.5" customHeight="1" x14ac:dyDescent="0.2">
      <c r="A3" s="852" t="s">
        <v>666</v>
      </c>
      <c r="B3" s="852"/>
      <c r="C3" s="852"/>
      <c r="D3" s="852"/>
      <c r="E3" s="852"/>
      <c r="F3" s="852"/>
      <c r="G3" s="852"/>
      <c r="H3" s="852"/>
      <c r="I3" s="852"/>
      <c r="J3" s="852"/>
    </row>
    <row r="4" spans="1:19" s="56" customFormat="1" ht="14.25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9" s="56" customFormat="1" ht="18" customHeight="1" x14ac:dyDescent="0.2">
      <c r="A5" s="731" t="s">
        <v>744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19" ht="15.75" x14ac:dyDescent="0.25">
      <c r="A6" s="502" t="s">
        <v>170</v>
      </c>
      <c r="B6" s="502"/>
      <c r="C6" s="149"/>
      <c r="D6" s="149"/>
      <c r="E6" s="149"/>
      <c r="F6" s="149"/>
      <c r="G6" s="149"/>
      <c r="H6" s="149"/>
      <c r="I6" s="181"/>
      <c r="J6" s="181"/>
    </row>
    <row r="7" spans="1:19" ht="29.25" customHeight="1" x14ac:dyDescent="0.2">
      <c r="A7" s="850" t="s">
        <v>78</v>
      </c>
      <c r="B7" s="850" t="s">
        <v>79</v>
      </c>
      <c r="C7" s="850" t="s">
        <v>80</v>
      </c>
      <c r="D7" s="850" t="s">
        <v>165</v>
      </c>
      <c r="E7" s="850"/>
      <c r="F7" s="850"/>
      <c r="G7" s="850"/>
      <c r="H7" s="850"/>
      <c r="I7" s="517" t="s">
        <v>258</v>
      </c>
      <c r="J7" s="850" t="s">
        <v>81</v>
      </c>
      <c r="K7" s="850" t="s">
        <v>239</v>
      </c>
    </row>
    <row r="8" spans="1:19" ht="34.15" customHeight="1" x14ac:dyDescent="0.2">
      <c r="A8" s="850"/>
      <c r="B8" s="850"/>
      <c r="C8" s="850"/>
      <c r="D8" s="850" t="s">
        <v>83</v>
      </c>
      <c r="E8" s="850" t="s">
        <v>84</v>
      </c>
      <c r="F8" s="850"/>
      <c r="G8" s="850"/>
      <c r="H8" s="517" t="s">
        <v>85</v>
      </c>
      <c r="I8" s="851"/>
      <c r="J8" s="850"/>
      <c r="K8" s="850"/>
      <c r="R8" s="55"/>
      <c r="S8" s="55"/>
    </row>
    <row r="9" spans="1:19" ht="33.75" customHeight="1" x14ac:dyDescent="0.2">
      <c r="A9" s="850"/>
      <c r="B9" s="850"/>
      <c r="C9" s="850"/>
      <c r="D9" s="850"/>
      <c r="E9" s="51" t="s">
        <v>86</v>
      </c>
      <c r="F9" s="51" t="s">
        <v>87</v>
      </c>
      <c r="G9" s="51" t="s">
        <v>19</v>
      </c>
      <c r="H9" s="518"/>
      <c r="I9" s="518"/>
      <c r="J9" s="850"/>
      <c r="K9" s="850"/>
    </row>
    <row r="10" spans="1:19" s="57" customFormat="1" ht="17.100000000000001" customHeight="1" x14ac:dyDescent="0.2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</row>
    <row r="11" spans="1:19" ht="17.100000000000001" customHeight="1" x14ac:dyDescent="0.25">
      <c r="A11" s="58">
        <v>1</v>
      </c>
      <c r="B11" s="59" t="s">
        <v>732</v>
      </c>
      <c r="C11" s="53">
        <v>30</v>
      </c>
      <c r="D11" s="50">
        <v>0</v>
      </c>
      <c r="E11" s="50">
        <v>5</v>
      </c>
      <c r="F11" s="50">
        <v>0</v>
      </c>
      <c r="G11" s="50">
        <v>5</v>
      </c>
      <c r="H11" s="50">
        <v>5</v>
      </c>
      <c r="I11" s="50">
        <v>30</v>
      </c>
      <c r="J11" s="50">
        <v>25</v>
      </c>
      <c r="K11" s="50">
        <v>0</v>
      </c>
    </row>
    <row r="12" spans="1:19" ht="17.100000000000001" customHeight="1" x14ac:dyDescent="0.25">
      <c r="A12" s="58">
        <v>2</v>
      </c>
      <c r="B12" s="59" t="s">
        <v>733</v>
      </c>
      <c r="C12" s="53">
        <v>31</v>
      </c>
      <c r="D12" s="50">
        <v>27</v>
      </c>
      <c r="E12" s="50">
        <v>4</v>
      </c>
      <c r="F12" s="50">
        <v>0</v>
      </c>
      <c r="G12" s="50">
        <v>4</v>
      </c>
      <c r="H12" s="50">
        <v>31</v>
      </c>
      <c r="I12" s="50">
        <v>31</v>
      </c>
      <c r="J12" s="50">
        <v>0</v>
      </c>
      <c r="K12" s="50">
        <v>0</v>
      </c>
    </row>
    <row r="13" spans="1:19" ht="17.100000000000001" customHeight="1" x14ac:dyDescent="0.25">
      <c r="A13" s="58">
        <v>3</v>
      </c>
      <c r="B13" s="59" t="s">
        <v>734</v>
      </c>
      <c r="C13" s="53">
        <v>30</v>
      </c>
      <c r="D13" s="50">
        <v>9</v>
      </c>
      <c r="E13" s="50">
        <v>4</v>
      </c>
      <c r="F13" s="50">
        <v>1</v>
      </c>
      <c r="G13" s="50">
        <v>5</v>
      </c>
      <c r="H13" s="50">
        <v>14</v>
      </c>
      <c r="I13" s="50">
        <v>30</v>
      </c>
      <c r="J13" s="50">
        <v>16</v>
      </c>
      <c r="K13" s="51">
        <v>41</v>
      </c>
    </row>
    <row r="14" spans="1:19" ht="17.100000000000001" customHeight="1" x14ac:dyDescent="0.25">
      <c r="A14" s="58">
        <v>4</v>
      </c>
      <c r="B14" s="59" t="s">
        <v>735</v>
      </c>
      <c r="C14" s="53">
        <v>31</v>
      </c>
      <c r="D14" s="50">
        <v>0</v>
      </c>
      <c r="E14" s="50">
        <v>5</v>
      </c>
      <c r="F14" s="50">
        <v>0</v>
      </c>
      <c r="G14" s="50">
        <v>5</v>
      </c>
      <c r="H14" s="50">
        <v>5</v>
      </c>
      <c r="I14" s="50">
        <v>31</v>
      </c>
      <c r="J14" s="50">
        <v>26</v>
      </c>
      <c r="K14" s="51">
        <v>0</v>
      </c>
    </row>
    <row r="15" spans="1:19" ht="17.100000000000001" customHeight="1" x14ac:dyDescent="0.25">
      <c r="A15" s="58">
        <v>5</v>
      </c>
      <c r="B15" s="59" t="s">
        <v>736</v>
      </c>
      <c r="C15" s="53">
        <v>31</v>
      </c>
      <c r="D15" s="50">
        <v>0</v>
      </c>
      <c r="E15" s="50">
        <v>4</v>
      </c>
      <c r="F15" s="50">
        <v>4</v>
      </c>
      <c r="G15" s="50">
        <v>8</v>
      </c>
      <c r="H15" s="50">
        <v>8</v>
      </c>
      <c r="I15" s="50">
        <v>31</v>
      </c>
      <c r="J15" s="50">
        <v>23</v>
      </c>
      <c r="K15" s="51">
        <v>0</v>
      </c>
    </row>
    <row r="16" spans="1:19" s="57" customFormat="1" ht="17.100000000000001" customHeight="1" x14ac:dyDescent="0.2">
      <c r="A16" s="58">
        <v>6</v>
      </c>
      <c r="B16" s="59" t="s">
        <v>737</v>
      </c>
      <c r="C16" s="58">
        <v>30</v>
      </c>
      <c r="D16" s="51">
        <v>0</v>
      </c>
      <c r="E16" s="51">
        <v>5</v>
      </c>
      <c r="F16" s="51">
        <v>3</v>
      </c>
      <c r="G16" s="51">
        <v>8</v>
      </c>
      <c r="H16" s="51">
        <v>8</v>
      </c>
      <c r="I16" s="51">
        <v>30</v>
      </c>
      <c r="J16" s="51">
        <v>22</v>
      </c>
      <c r="K16" s="51">
        <v>71</v>
      </c>
    </row>
    <row r="17" spans="1:11" s="57" customFormat="1" ht="17.100000000000001" customHeight="1" x14ac:dyDescent="0.2">
      <c r="A17" s="58">
        <v>7</v>
      </c>
      <c r="B17" s="59" t="s">
        <v>738</v>
      </c>
      <c r="C17" s="58">
        <v>31</v>
      </c>
      <c r="D17" s="51">
        <v>3</v>
      </c>
      <c r="E17" s="51">
        <v>4</v>
      </c>
      <c r="F17" s="51">
        <v>2</v>
      </c>
      <c r="G17" s="51">
        <v>6</v>
      </c>
      <c r="H17" s="51">
        <v>9</v>
      </c>
      <c r="I17" s="51">
        <v>31</v>
      </c>
      <c r="J17" s="51">
        <v>22</v>
      </c>
      <c r="K17" s="51">
        <v>0</v>
      </c>
    </row>
    <row r="18" spans="1:11" s="57" customFormat="1" ht="17.100000000000001" customHeight="1" x14ac:dyDescent="0.2">
      <c r="A18" s="58">
        <v>8</v>
      </c>
      <c r="B18" s="59" t="s">
        <v>739</v>
      </c>
      <c r="C18" s="58">
        <v>30</v>
      </c>
      <c r="D18" s="51">
        <v>15</v>
      </c>
      <c r="E18" s="51">
        <v>4</v>
      </c>
      <c r="F18" s="51">
        <v>2</v>
      </c>
      <c r="G18" s="51">
        <v>6</v>
      </c>
      <c r="H18" s="51">
        <v>21</v>
      </c>
      <c r="I18" s="51">
        <v>30</v>
      </c>
      <c r="J18" s="51">
        <v>9</v>
      </c>
      <c r="K18" s="51">
        <v>0</v>
      </c>
    </row>
    <row r="19" spans="1:11" s="57" customFormat="1" ht="17.100000000000001" customHeight="1" x14ac:dyDescent="0.2">
      <c r="A19" s="58">
        <v>9</v>
      </c>
      <c r="B19" s="59" t="s">
        <v>740</v>
      </c>
      <c r="C19" s="58">
        <v>31</v>
      </c>
      <c r="D19" s="51">
        <v>0</v>
      </c>
      <c r="E19" s="51">
        <v>5</v>
      </c>
      <c r="F19" s="51">
        <v>1</v>
      </c>
      <c r="G19" s="51">
        <v>6</v>
      </c>
      <c r="H19" s="51">
        <v>6</v>
      </c>
      <c r="I19" s="51">
        <v>31</v>
      </c>
      <c r="J19" s="51">
        <v>25</v>
      </c>
      <c r="K19" s="51">
        <v>56</v>
      </c>
    </row>
    <row r="20" spans="1:11" s="57" customFormat="1" ht="17.100000000000001" customHeight="1" x14ac:dyDescent="0.2">
      <c r="A20" s="58">
        <v>10</v>
      </c>
      <c r="B20" s="59" t="s">
        <v>741</v>
      </c>
      <c r="C20" s="58">
        <v>31</v>
      </c>
      <c r="D20" s="51">
        <v>0</v>
      </c>
      <c r="E20" s="51">
        <v>4</v>
      </c>
      <c r="F20" s="51">
        <v>1</v>
      </c>
      <c r="G20" s="51">
        <v>5</v>
      </c>
      <c r="H20" s="51">
        <v>5</v>
      </c>
      <c r="I20" s="51">
        <v>31</v>
      </c>
      <c r="J20" s="51">
        <v>26</v>
      </c>
      <c r="K20" s="51">
        <v>0</v>
      </c>
    </row>
    <row r="21" spans="1:11" s="57" customFormat="1" ht="17.100000000000001" customHeight="1" x14ac:dyDescent="0.2">
      <c r="A21" s="58">
        <v>11</v>
      </c>
      <c r="B21" s="59" t="s">
        <v>742</v>
      </c>
      <c r="C21" s="58">
        <v>28</v>
      </c>
      <c r="D21" s="51">
        <v>0</v>
      </c>
      <c r="E21" s="51">
        <v>4</v>
      </c>
      <c r="F21" s="51">
        <v>0</v>
      </c>
      <c r="G21" s="51">
        <v>4</v>
      </c>
      <c r="H21" s="51">
        <v>4</v>
      </c>
      <c r="I21" s="51">
        <v>28</v>
      </c>
      <c r="J21" s="51">
        <v>24</v>
      </c>
      <c r="K21" s="51">
        <v>0</v>
      </c>
    </row>
    <row r="22" spans="1:11" s="57" customFormat="1" ht="17.100000000000001" customHeight="1" x14ac:dyDescent="0.2">
      <c r="A22" s="58">
        <v>12</v>
      </c>
      <c r="B22" s="59" t="s">
        <v>743</v>
      </c>
      <c r="C22" s="58">
        <v>31</v>
      </c>
      <c r="D22" s="51">
        <v>0</v>
      </c>
      <c r="E22" s="51">
        <v>4</v>
      </c>
      <c r="F22" s="51">
        <v>1</v>
      </c>
      <c r="G22" s="51">
        <v>5</v>
      </c>
      <c r="H22" s="51">
        <v>5</v>
      </c>
      <c r="I22" s="51">
        <v>31</v>
      </c>
      <c r="J22" s="51">
        <v>26</v>
      </c>
      <c r="K22" s="51">
        <v>76</v>
      </c>
    </row>
    <row r="23" spans="1:11" s="57" customFormat="1" ht="17.100000000000001" customHeight="1" x14ac:dyDescent="0.2">
      <c r="A23" s="59"/>
      <c r="B23" s="61" t="s">
        <v>19</v>
      </c>
      <c r="C23" s="58">
        <v>365</v>
      </c>
      <c r="D23" s="51">
        <v>54</v>
      </c>
      <c r="E23" s="51">
        <v>52</v>
      </c>
      <c r="F23" s="51">
        <v>15</v>
      </c>
      <c r="G23" s="51">
        <v>67</v>
      </c>
      <c r="H23" s="51">
        <v>121</v>
      </c>
      <c r="I23" s="51">
        <v>365</v>
      </c>
      <c r="J23" s="51">
        <v>244</v>
      </c>
      <c r="K23" s="51">
        <v>244</v>
      </c>
    </row>
    <row r="24" spans="1:11" s="57" customFormat="1" ht="11.25" customHeight="1" x14ac:dyDescent="0.2">
      <c r="A24" s="62"/>
      <c r="B24" s="63"/>
      <c r="C24" s="64"/>
      <c r="D24" s="62"/>
      <c r="E24" s="62"/>
      <c r="F24" s="62"/>
      <c r="G24" s="62"/>
      <c r="H24" s="62"/>
      <c r="I24" s="62"/>
      <c r="J24" s="62"/>
      <c r="K24" s="59"/>
    </row>
    <row r="25" spans="1:11" ht="15" x14ac:dyDescent="0.25">
      <c r="A25" s="54" t="s">
        <v>112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1" ht="15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1" ht="15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1" x14ac:dyDescent="0.2">
      <c r="D28" s="49" t="s">
        <v>11</v>
      </c>
    </row>
    <row r="29" spans="1:11" ht="15" x14ac:dyDescent="0.25">
      <c r="A29" s="54" t="s">
        <v>12</v>
      </c>
      <c r="B29" s="54"/>
      <c r="C29" s="54"/>
      <c r="D29" s="54"/>
      <c r="E29" s="54"/>
      <c r="F29" s="54"/>
      <c r="G29" s="54"/>
      <c r="H29" s="54"/>
      <c r="I29" s="54"/>
      <c r="J29" s="178" t="s">
        <v>13</v>
      </c>
    </row>
    <row r="30" spans="1:11" ht="15" x14ac:dyDescent="0.2">
      <c r="A30" s="849" t="s">
        <v>14</v>
      </c>
      <c r="B30" s="849"/>
      <c r="C30" s="849"/>
      <c r="D30" s="849"/>
      <c r="E30" s="849"/>
      <c r="F30" s="849"/>
      <c r="G30" s="849"/>
      <c r="H30" s="849"/>
      <c r="I30" s="849"/>
      <c r="J30" s="849"/>
    </row>
    <row r="31" spans="1:11" ht="15" x14ac:dyDescent="0.2">
      <c r="A31" s="849" t="s">
        <v>20</v>
      </c>
      <c r="B31" s="849"/>
      <c r="C31" s="849"/>
      <c r="D31" s="849"/>
      <c r="E31" s="849"/>
      <c r="F31" s="849"/>
      <c r="G31" s="849"/>
      <c r="H31" s="849"/>
      <c r="I31" s="849"/>
      <c r="J31" s="849"/>
    </row>
    <row r="32" spans="1:11" ht="15" x14ac:dyDescent="0.25">
      <c r="A32" s="54"/>
      <c r="B32" s="54"/>
      <c r="C32" s="54"/>
      <c r="D32" s="54"/>
      <c r="E32" s="54"/>
      <c r="F32" s="54"/>
      <c r="G32" s="54"/>
      <c r="H32" s="54" t="s">
        <v>88</v>
      </c>
      <c r="I32" s="54"/>
      <c r="J32" s="54"/>
    </row>
  </sheetData>
  <mergeCells count="17">
    <mergeCell ref="K7:K9"/>
    <mergeCell ref="H8:H9"/>
    <mergeCell ref="C1:H1"/>
    <mergeCell ref="A2:J2"/>
    <mergeCell ref="A3:J3"/>
    <mergeCell ref="A5:J5"/>
    <mergeCell ref="A6:B6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Normal="70" zoomScaleSheetLayoutView="100" workbookViewId="0">
      <selection activeCell="J21" sqref="J21"/>
    </sheetView>
  </sheetViews>
  <sheetFormatPr defaultRowHeight="12.75" x14ac:dyDescent="0.2"/>
  <cols>
    <col min="1" max="1" width="5.5703125" style="306" customWidth="1"/>
    <col min="2" max="2" width="8.85546875" style="306" customWidth="1"/>
    <col min="3" max="3" width="10.28515625" style="306" customWidth="1"/>
    <col min="4" max="4" width="8.42578125" style="306" customWidth="1"/>
    <col min="5" max="6" width="9.85546875" style="306" customWidth="1"/>
    <col min="7" max="7" width="10.85546875" style="306" customWidth="1"/>
    <col min="8" max="8" width="12.85546875" style="306" customWidth="1"/>
    <col min="9" max="9" width="8.7109375" style="291" customWidth="1"/>
    <col min="10" max="11" width="8" style="291" customWidth="1"/>
    <col min="12" max="14" width="8.140625" style="291" customWidth="1"/>
    <col min="15" max="15" width="8.42578125" style="291" customWidth="1"/>
    <col min="16" max="16" width="8.140625" style="291" customWidth="1"/>
    <col min="17" max="17" width="8.85546875" style="291" customWidth="1"/>
    <col min="18" max="18" width="8.140625" style="291" customWidth="1"/>
    <col min="19" max="16384" width="9.140625" style="291"/>
  </cols>
  <sheetData>
    <row r="1" spans="1:18" ht="12.75" customHeight="1" x14ac:dyDescent="0.2">
      <c r="G1" s="866"/>
      <c r="H1" s="866"/>
      <c r="I1" s="866"/>
      <c r="J1" s="306"/>
      <c r="K1" s="306"/>
      <c r="L1" s="306"/>
      <c r="M1" s="306"/>
      <c r="N1" s="306"/>
      <c r="O1" s="306"/>
      <c r="P1" s="306"/>
      <c r="Q1" s="868" t="s">
        <v>563</v>
      </c>
      <c r="R1" s="868"/>
    </row>
    <row r="2" spans="1:18" ht="15.75" x14ac:dyDescent="0.2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</row>
    <row r="3" spans="1:18" ht="18" x14ac:dyDescent="0.25">
      <c r="A3" s="865" t="s">
        <v>666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</row>
    <row r="4" spans="1:18" ht="12.75" customHeight="1" x14ac:dyDescent="0.2">
      <c r="A4" s="863" t="s">
        <v>751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</row>
    <row r="5" spans="1:18" s="292" customFormat="1" ht="7.5" customHeight="1" x14ac:dyDescent="0.2">
      <c r="A5" s="863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</row>
    <row r="6" spans="1:18" x14ac:dyDescent="0.2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</row>
    <row r="7" spans="1:18" x14ac:dyDescent="0.2">
      <c r="A7" s="859" t="s">
        <v>170</v>
      </c>
      <c r="B7" s="859"/>
      <c r="H7" s="307"/>
      <c r="I7" s="306"/>
      <c r="J7" s="306"/>
      <c r="K7" s="306"/>
      <c r="L7" s="855"/>
      <c r="M7" s="855"/>
      <c r="N7" s="855"/>
      <c r="O7" s="855"/>
      <c r="P7" s="855"/>
      <c r="Q7" s="855"/>
      <c r="R7" s="855"/>
    </row>
    <row r="8" spans="1:18" ht="24.75" customHeight="1" x14ac:dyDescent="0.2">
      <c r="A8" s="747" t="s">
        <v>2</v>
      </c>
      <c r="B8" s="747" t="s">
        <v>3</v>
      </c>
      <c r="C8" s="856" t="s">
        <v>515</v>
      </c>
      <c r="D8" s="857"/>
      <c r="E8" s="857"/>
      <c r="F8" s="857"/>
      <c r="G8" s="858"/>
      <c r="H8" s="860" t="s">
        <v>89</v>
      </c>
      <c r="I8" s="856" t="s">
        <v>90</v>
      </c>
      <c r="J8" s="857"/>
      <c r="K8" s="857"/>
      <c r="L8" s="858"/>
      <c r="M8" s="856" t="s">
        <v>745</v>
      </c>
      <c r="N8" s="857"/>
      <c r="O8" s="857"/>
      <c r="P8" s="857"/>
      <c r="Q8" s="857"/>
      <c r="R8" s="857"/>
    </row>
    <row r="9" spans="1:18" ht="44.45" customHeight="1" x14ac:dyDescent="0.2">
      <c r="A9" s="747"/>
      <c r="B9" s="747"/>
      <c r="C9" s="308" t="s">
        <v>5</v>
      </c>
      <c r="D9" s="308" t="s">
        <v>6</v>
      </c>
      <c r="E9" s="308" t="s">
        <v>378</v>
      </c>
      <c r="F9" s="309" t="s">
        <v>106</v>
      </c>
      <c r="G9" s="309" t="s">
        <v>240</v>
      </c>
      <c r="H9" s="861"/>
      <c r="I9" s="365" t="s">
        <v>95</v>
      </c>
      <c r="J9" s="365" t="s">
        <v>22</v>
      </c>
      <c r="K9" s="365" t="s">
        <v>46</v>
      </c>
      <c r="L9" s="365" t="s">
        <v>853</v>
      </c>
      <c r="M9" s="345" t="s">
        <v>19</v>
      </c>
      <c r="N9" s="457" t="s">
        <v>935</v>
      </c>
      <c r="O9" s="345" t="s">
        <v>747</v>
      </c>
      <c r="P9" s="345" t="s">
        <v>748</v>
      </c>
      <c r="Q9" s="345" t="s">
        <v>749</v>
      </c>
      <c r="R9" s="345" t="s">
        <v>750</v>
      </c>
    </row>
    <row r="10" spans="1:18" s="293" customFormat="1" x14ac:dyDescent="0.2">
      <c r="A10" s="308">
        <v>1</v>
      </c>
      <c r="B10" s="308">
        <v>2</v>
      </c>
      <c r="C10" s="308">
        <v>3</v>
      </c>
      <c r="D10" s="308">
        <v>4</v>
      </c>
      <c r="E10" s="308">
        <v>5</v>
      </c>
      <c r="F10" s="308">
        <v>6</v>
      </c>
      <c r="G10" s="308">
        <v>7</v>
      </c>
      <c r="H10" s="308">
        <v>8</v>
      </c>
      <c r="I10" s="308">
        <v>9</v>
      </c>
      <c r="J10" s="308">
        <v>10</v>
      </c>
      <c r="K10" s="308">
        <v>11</v>
      </c>
      <c r="L10" s="308">
        <v>12</v>
      </c>
      <c r="M10" s="308">
        <v>13</v>
      </c>
      <c r="N10" s="308">
        <v>14</v>
      </c>
      <c r="O10" s="308">
        <v>15</v>
      </c>
      <c r="P10" s="308">
        <v>16</v>
      </c>
      <c r="Q10" s="308">
        <v>17</v>
      </c>
      <c r="R10" s="308">
        <v>18</v>
      </c>
    </row>
    <row r="11" spans="1:18" x14ac:dyDescent="0.2">
      <c r="A11" s="310">
        <v>1</v>
      </c>
      <c r="B11" s="382" t="s">
        <v>898</v>
      </c>
      <c r="C11" s="382">
        <f>G11-D11</f>
        <v>22780</v>
      </c>
      <c r="D11" s="382">
        <v>1500</v>
      </c>
      <c r="E11" s="382">
        <v>0</v>
      </c>
      <c r="F11" s="382">
        <v>0</v>
      </c>
      <c r="G11" s="382">
        <v>24280</v>
      </c>
      <c r="H11" s="434">
        <v>244</v>
      </c>
      <c r="I11" s="382">
        <v>592.42999999999995</v>
      </c>
      <c r="J11" s="382">
        <v>592.42999999999995</v>
      </c>
      <c r="K11" s="414">
        <v>0</v>
      </c>
      <c r="L11" s="414">
        <v>0</v>
      </c>
      <c r="M11" s="414">
        <v>99.061999999999998</v>
      </c>
      <c r="N11" s="414">
        <v>99.061999999999998</v>
      </c>
      <c r="O11" s="412">
        <v>0</v>
      </c>
      <c r="P11" s="412">
        <v>0</v>
      </c>
      <c r="Q11" s="412">
        <v>0</v>
      </c>
      <c r="R11" s="412">
        <v>0</v>
      </c>
    </row>
    <row r="12" spans="1:18" x14ac:dyDescent="0.2">
      <c r="A12" s="310">
        <v>2</v>
      </c>
      <c r="B12" s="311"/>
      <c r="C12" s="311"/>
      <c r="D12" s="311"/>
      <c r="E12" s="311"/>
      <c r="F12" s="311"/>
      <c r="G12" s="311"/>
      <c r="H12" s="312"/>
      <c r="I12" s="311"/>
      <c r="J12" s="311"/>
      <c r="K12" s="311"/>
      <c r="L12" s="311"/>
      <c r="M12" s="458"/>
      <c r="N12" s="458"/>
      <c r="O12" s="311"/>
      <c r="P12" s="311"/>
      <c r="Q12" s="311"/>
      <c r="R12" s="311"/>
    </row>
    <row r="13" spans="1:18" x14ac:dyDescent="0.2">
      <c r="A13" s="310">
        <v>3</v>
      </c>
      <c r="B13" s="311"/>
      <c r="C13" s="311"/>
      <c r="D13" s="311"/>
      <c r="E13" s="311"/>
      <c r="F13" s="311"/>
      <c r="G13" s="311"/>
      <c r="H13" s="312"/>
      <c r="I13" s="311"/>
      <c r="J13" s="311"/>
      <c r="K13" s="311"/>
      <c r="L13" s="311"/>
      <c r="M13" s="458"/>
      <c r="N13" s="458"/>
      <c r="O13" s="311"/>
      <c r="P13" s="311"/>
      <c r="Q13" s="311"/>
      <c r="R13" s="311"/>
    </row>
    <row r="14" spans="1:18" x14ac:dyDescent="0.2">
      <c r="A14" s="310">
        <v>4</v>
      </c>
      <c r="B14" s="311"/>
      <c r="C14" s="311"/>
      <c r="D14" s="311"/>
      <c r="E14" s="311"/>
      <c r="F14" s="311"/>
      <c r="G14" s="311"/>
      <c r="H14" s="312"/>
      <c r="I14" s="311"/>
      <c r="J14" s="311"/>
      <c r="K14" s="311"/>
      <c r="L14" s="311"/>
      <c r="M14" s="458"/>
      <c r="N14" s="458"/>
      <c r="O14" s="311"/>
      <c r="P14" s="311"/>
      <c r="Q14" s="311"/>
      <c r="R14" s="311"/>
    </row>
    <row r="15" spans="1:18" x14ac:dyDescent="0.2">
      <c r="A15" s="310">
        <v>5</v>
      </c>
      <c r="B15" s="311"/>
      <c r="C15" s="311"/>
      <c r="D15" s="311"/>
      <c r="E15" s="311"/>
      <c r="F15" s="311"/>
      <c r="G15" s="311"/>
      <c r="H15" s="312"/>
      <c r="I15" s="311"/>
      <c r="J15" s="311"/>
      <c r="K15" s="311"/>
      <c r="L15" s="311"/>
      <c r="M15" s="458"/>
      <c r="N15" s="458"/>
      <c r="O15" s="311"/>
      <c r="P15" s="311"/>
      <c r="Q15" s="311"/>
      <c r="R15" s="311"/>
    </row>
    <row r="16" spans="1:18" x14ac:dyDescent="0.2">
      <c r="A16" s="313" t="s">
        <v>7</v>
      </c>
      <c r="B16" s="382" t="s">
        <v>898</v>
      </c>
      <c r="C16" s="382">
        <f>G16-D16</f>
        <v>22780</v>
      </c>
      <c r="D16" s="382">
        <v>1500</v>
      </c>
      <c r="E16" s="382">
        <v>0</v>
      </c>
      <c r="F16" s="382">
        <v>0</v>
      </c>
      <c r="G16" s="382">
        <v>24280</v>
      </c>
      <c r="H16" s="434">
        <v>244</v>
      </c>
      <c r="I16" s="382">
        <v>592.42999999999995</v>
      </c>
      <c r="J16" s="382">
        <v>592.42999999999995</v>
      </c>
      <c r="K16" s="414">
        <v>0</v>
      </c>
      <c r="L16" s="414">
        <v>0</v>
      </c>
      <c r="M16" s="414">
        <v>99.061999999999998</v>
      </c>
      <c r="N16" s="414">
        <v>99.061999999999998</v>
      </c>
      <c r="O16" s="412">
        <v>0</v>
      </c>
      <c r="P16" s="412">
        <v>0</v>
      </c>
      <c r="Q16" s="412">
        <v>0</v>
      </c>
      <c r="R16" s="412">
        <v>0</v>
      </c>
    </row>
    <row r="17" spans="1:18" x14ac:dyDescent="0.2">
      <c r="A17" s="314"/>
      <c r="B17" s="314"/>
      <c r="C17" s="314"/>
      <c r="D17" s="314"/>
      <c r="E17" s="314"/>
      <c r="F17" s="314"/>
      <c r="G17" s="314"/>
      <c r="H17" s="314"/>
      <c r="I17" s="306"/>
      <c r="J17" s="306"/>
      <c r="K17" s="306"/>
      <c r="L17" s="306"/>
      <c r="M17" s="306"/>
      <c r="N17" s="306"/>
      <c r="O17" s="306"/>
      <c r="P17" s="306"/>
      <c r="Q17" s="306"/>
      <c r="R17" s="306"/>
    </row>
    <row r="18" spans="1:18" x14ac:dyDescent="0.2">
      <c r="A18" s="315" t="s">
        <v>8</v>
      </c>
      <c r="B18" s="316"/>
      <c r="C18" s="316"/>
      <c r="D18" s="314"/>
      <c r="E18" s="314"/>
      <c r="F18" s="314"/>
      <c r="G18" s="314"/>
      <c r="H18" s="314"/>
      <c r="I18" s="306"/>
      <c r="J18" s="306"/>
      <c r="K18" s="306"/>
      <c r="L18" s="306"/>
      <c r="M18" s="306"/>
      <c r="N18" s="306"/>
      <c r="O18" s="306"/>
      <c r="P18" s="306"/>
      <c r="Q18" s="306"/>
      <c r="R18" s="306"/>
    </row>
    <row r="19" spans="1:18" x14ac:dyDescent="0.2">
      <c r="A19" s="317" t="s">
        <v>9</v>
      </c>
      <c r="B19" s="317"/>
      <c r="C19" s="317"/>
      <c r="I19" s="306"/>
      <c r="J19" s="306"/>
      <c r="K19" s="306"/>
      <c r="L19" s="306"/>
      <c r="M19" s="306"/>
      <c r="N19" s="306"/>
      <c r="O19" s="306"/>
      <c r="P19" s="306"/>
      <c r="Q19" s="306"/>
      <c r="R19" s="306"/>
    </row>
    <row r="20" spans="1:18" x14ac:dyDescent="0.2">
      <c r="A20" s="317" t="s">
        <v>10</v>
      </c>
      <c r="B20" s="317"/>
      <c r="C20" s="317"/>
      <c r="I20" s="306"/>
      <c r="J20" s="306"/>
      <c r="K20" s="306"/>
      <c r="L20" s="306"/>
      <c r="M20" s="306"/>
      <c r="N20" s="306"/>
      <c r="O20" s="306"/>
      <c r="P20" s="306"/>
      <c r="Q20" s="306"/>
      <c r="R20" s="306"/>
    </row>
    <row r="21" spans="1:18" x14ac:dyDescent="0.2">
      <c r="A21" s="317"/>
      <c r="B21" s="317"/>
      <c r="C21" s="317"/>
      <c r="I21" s="306"/>
      <c r="J21" s="306"/>
      <c r="K21" s="306"/>
      <c r="L21" s="306"/>
      <c r="M21" s="306"/>
      <c r="N21" s="306"/>
      <c r="O21" s="306"/>
      <c r="P21" s="306"/>
      <c r="Q21" s="306"/>
      <c r="R21" s="306"/>
    </row>
    <row r="22" spans="1:18" x14ac:dyDescent="0.2">
      <c r="A22" s="317"/>
      <c r="B22" s="317"/>
      <c r="C22" s="317"/>
      <c r="I22" s="306"/>
      <c r="J22" s="306"/>
      <c r="K22" s="306"/>
      <c r="L22" s="306"/>
      <c r="M22" s="306"/>
      <c r="N22" s="306"/>
      <c r="O22" s="306"/>
      <c r="P22" s="306"/>
      <c r="Q22" s="306"/>
      <c r="R22" s="306"/>
    </row>
    <row r="23" spans="1:18" x14ac:dyDescent="0.2">
      <c r="A23" s="317" t="s">
        <v>12</v>
      </c>
      <c r="H23" s="317"/>
      <c r="I23" s="306"/>
      <c r="J23" s="317"/>
      <c r="K23" s="317"/>
      <c r="L23" s="317"/>
      <c r="M23" s="317"/>
      <c r="N23" s="317"/>
      <c r="O23" s="317"/>
      <c r="P23" s="317"/>
      <c r="Q23" s="317"/>
      <c r="R23" s="317"/>
    </row>
    <row r="24" spans="1:18" ht="12.75" customHeight="1" x14ac:dyDescent="0.2">
      <c r="I24" s="317"/>
      <c r="J24" s="862" t="s">
        <v>14</v>
      </c>
      <c r="K24" s="862"/>
      <c r="L24" s="862"/>
      <c r="M24" s="862"/>
      <c r="N24" s="862"/>
      <c r="O24" s="862"/>
      <c r="P24" s="862"/>
      <c r="Q24" s="862"/>
      <c r="R24" s="862"/>
    </row>
    <row r="25" spans="1:18" ht="12.75" customHeight="1" x14ac:dyDescent="0.2">
      <c r="I25" s="862" t="s">
        <v>91</v>
      </c>
      <c r="J25" s="862"/>
      <c r="K25" s="862"/>
      <c r="L25" s="862"/>
      <c r="M25" s="862"/>
      <c r="N25" s="862"/>
      <c r="O25" s="862"/>
      <c r="P25" s="862"/>
      <c r="Q25" s="862"/>
      <c r="R25" s="862"/>
    </row>
    <row r="26" spans="1:18" x14ac:dyDescent="0.2">
      <c r="A26" s="317"/>
      <c r="B26" s="317"/>
      <c r="I26" s="306"/>
      <c r="J26" s="317"/>
      <c r="K26" s="317"/>
      <c r="L26" s="317"/>
      <c r="M26" s="317"/>
      <c r="N26" s="317"/>
      <c r="O26" s="317"/>
      <c r="P26" s="317"/>
      <c r="Q26" s="317"/>
      <c r="R26" s="317"/>
    </row>
    <row r="28" spans="1:18" x14ac:dyDescent="0.2">
      <c r="A28" s="854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</row>
  </sheetData>
  <mergeCells count="17">
    <mergeCell ref="M8:R8"/>
    <mergeCell ref="A4:R5"/>
    <mergeCell ref="A2:R2"/>
    <mergeCell ref="A3:R3"/>
    <mergeCell ref="G1:I1"/>
    <mergeCell ref="A6:R6"/>
    <mergeCell ref="Q1:R1"/>
    <mergeCell ref="A28:R28"/>
    <mergeCell ref="L7:R7"/>
    <mergeCell ref="A8:A9"/>
    <mergeCell ref="B8:B9"/>
    <mergeCell ref="C8:G8"/>
    <mergeCell ref="A7:B7"/>
    <mergeCell ref="H8:H9"/>
    <mergeCell ref="J24:R24"/>
    <mergeCell ref="I25:R25"/>
    <mergeCell ref="I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view="pageBreakPreview" zoomScaleNormal="70" zoomScaleSheetLayoutView="100" workbookViewId="0">
      <selection activeCell="G19" sqref="G19"/>
    </sheetView>
  </sheetViews>
  <sheetFormatPr defaultRowHeight="12.75" x14ac:dyDescent="0.2"/>
  <cols>
    <col min="1" max="1" width="5.5703125" style="306" customWidth="1"/>
    <col min="2" max="2" width="8.85546875" style="306" customWidth="1"/>
    <col min="3" max="3" width="10.28515625" style="306" customWidth="1"/>
    <col min="4" max="4" width="8.42578125" style="306" customWidth="1"/>
    <col min="5" max="6" width="9.85546875" style="306" customWidth="1"/>
    <col min="7" max="7" width="10.85546875" style="306" customWidth="1"/>
    <col min="8" max="8" width="12.85546875" style="306" customWidth="1"/>
    <col min="9" max="9" width="8.7109375" style="291" customWidth="1"/>
    <col min="10" max="11" width="8" style="291" customWidth="1"/>
    <col min="12" max="14" width="8.140625" style="291" customWidth="1"/>
    <col min="15" max="15" width="8.42578125" style="291" customWidth="1"/>
    <col min="16" max="16" width="8.140625" style="291" customWidth="1"/>
    <col min="17" max="17" width="8.85546875" style="291" customWidth="1"/>
    <col min="18" max="18" width="8.140625" style="291" customWidth="1"/>
    <col min="19" max="16384" width="9.140625" style="291"/>
  </cols>
  <sheetData>
    <row r="1" spans="1:18" ht="12.75" customHeight="1" x14ac:dyDescent="0.2">
      <c r="G1" s="866"/>
      <c r="H1" s="866"/>
      <c r="I1" s="866"/>
      <c r="J1" s="306"/>
      <c r="K1" s="306"/>
      <c r="L1" s="306"/>
      <c r="M1" s="306"/>
      <c r="N1" s="306"/>
      <c r="O1" s="306"/>
      <c r="P1" s="306"/>
      <c r="Q1" s="868" t="s">
        <v>564</v>
      </c>
      <c r="R1" s="868"/>
    </row>
    <row r="2" spans="1:18" ht="15.75" x14ac:dyDescent="0.2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</row>
    <row r="3" spans="1:18" ht="18" x14ac:dyDescent="0.25">
      <c r="A3" s="865" t="s">
        <v>666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</row>
    <row r="4" spans="1:18" ht="12.75" customHeight="1" x14ac:dyDescent="0.2">
      <c r="A4" s="863" t="s">
        <v>753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</row>
    <row r="5" spans="1:18" s="292" customFormat="1" ht="7.5" customHeight="1" x14ac:dyDescent="0.2">
      <c r="A5" s="863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</row>
    <row r="6" spans="1:18" x14ac:dyDescent="0.2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  <c r="O6" s="867"/>
      <c r="P6" s="867"/>
      <c r="Q6" s="867"/>
      <c r="R6" s="867"/>
    </row>
    <row r="7" spans="1:18" x14ac:dyDescent="0.2">
      <c r="A7" s="859" t="s">
        <v>170</v>
      </c>
      <c r="B7" s="859"/>
      <c r="H7" s="344"/>
      <c r="I7" s="306"/>
      <c r="J7" s="306"/>
      <c r="K7" s="306"/>
      <c r="L7" s="855"/>
      <c r="M7" s="855"/>
      <c r="N7" s="855"/>
      <c r="O7" s="855"/>
      <c r="P7" s="855"/>
      <c r="Q7" s="855"/>
      <c r="R7" s="855"/>
    </row>
    <row r="8" spans="1:18" ht="30.75" customHeight="1" x14ac:dyDescent="0.2">
      <c r="A8" s="747" t="s">
        <v>2</v>
      </c>
      <c r="B8" s="747" t="s">
        <v>3</v>
      </c>
      <c r="C8" s="856" t="s">
        <v>515</v>
      </c>
      <c r="D8" s="857"/>
      <c r="E8" s="857"/>
      <c r="F8" s="857"/>
      <c r="G8" s="858"/>
      <c r="H8" s="860" t="s">
        <v>89</v>
      </c>
      <c r="I8" s="856" t="s">
        <v>90</v>
      </c>
      <c r="J8" s="857"/>
      <c r="K8" s="857"/>
      <c r="L8" s="858"/>
      <c r="M8" s="856" t="s">
        <v>745</v>
      </c>
      <c r="N8" s="857"/>
      <c r="O8" s="857"/>
      <c r="P8" s="857"/>
      <c r="Q8" s="857"/>
      <c r="R8" s="857"/>
    </row>
    <row r="9" spans="1:18" ht="44.45" customHeight="1" x14ac:dyDescent="0.2">
      <c r="A9" s="747"/>
      <c r="B9" s="747"/>
      <c r="C9" s="345" t="s">
        <v>5</v>
      </c>
      <c r="D9" s="345" t="s">
        <v>6</v>
      </c>
      <c r="E9" s="345" t="s">
        <v>378</v>
      </c>
      <c r="F9" s="346" t="s">
        <v>106</v>
      </c>
      <c r="G9" s="346" t="s">
        <v>240</v>
      </c>
      <c r="H9" s="861"/>
      <c r="I9" s="365" t="s">
        <v>95</v>
      </c>
      <c r="J9" s="365" t="s">
        <v>22</v>
      </c>
      <c r="K9" s="365" t="s">
        <v>46</v>
      </c>
      <c r="L9" s="365" t="s">
        <v>853</v>
      </c>
      <c r="M9" s="345" t="s">
        <v>19</v>
      </c>
      <c r="N9" s="457" t="s">
        <v>935</v>
      </c>
      <c r="O9" s="345" t="s">
        <v>747</v>
      </c>
      <c r="P9" s="345" t="s">
        <v>748</v>
      </c>
      <c r="Q9" s="345" t="s">
        <v>749</v>
      </c>
      <c r="R9" s="345" t="s">
        <v>750</v>
      </c>
    </row>
    <row r="10" spans="1:18" s="293" customFormat="1" x14ac:dyDescent="0.2">
      <c r="A10" s="345">
        <v>1</v>
      </c>
      <c r="B10" s="345">
        <v>2</v>
      </c>
      <c r="C10" s="345">
        <v>3</v>
      </c>
      <c r="D10" s="345">
        <v>4</v>
      </c>
      <c r="E10" s="345">
        <v>5</v>
      </c>
      <c r="F10" s="345">
        <v>6</v>
      </c>
      <c r="G10" s="345">
        <v>7</v>
      </c>
      <c r="H10" s="345">
        <v>8</v>
      </c>
      <c r="I10" s="345">
        <v>9</v>
      </c>
      <c r="J10" s="345">
        <v>10</v>
      </c>
      <c r="K10" s="345">
        <v>11</v>
      </c>
      <c r="L10" s="345">
        <v>12</v>
      </c>
      <c r="M10" s="345">
        <v>13</v>
      </c>
      <c r="N10" s="345">
        <v>14</v>
      </c>
      <c r="O10" s="345">
        <v>15</v>
      </c>
      <c r="P10" s="345">
        <v>16</v>
      </c>
      <c r="Q10" s="345">
        <v>17</v>
      </c>
      <c r="R10" s="345">
        <v>18</v>
      </c>
    </row>
    <row r="11" spans="1:18" x14ac:dyDescent="0.2">
      <c r="A11" s="310">
        <v>1</v>
      </c>
      <c r="B11" s="382" t="s">
        <v>898</v>
      </c>
      <c r="C11" s="382">
        <f>G11-D11</f>
        <v>10800</v>
      </c>
      <c r="D11" s="382">
        <v>700</v>
      </c>
      <c r="E11" s="382">
        <v>0</v>
      </c>
      <c r="F11" s="382">
        <v>0</v>
      </c>
      <c r="G11" s="382">
        <v>11500</v>
      </c>
      <c r="H11" s="434">
        <v>244</v>
      </c>
      <c r="I11" s="412">
        <v>420.9</v>
      </c>
      <c r="J11" s="412">
        <v>420.9</v>
      </c>
      <c r="K11" s="382">
        <v>0</v>
      </c>
      <c r="L11" s="382">
        <v>0</v>
      </c>
      <c r="M11" s="412">
        <v>93.57</v>
      </c>
      <c r="N11" s="412">
        <v>93.57</v>
      </c>
      <c r="O11" s="412">
        <v>0</v>
      </c>
      <c r="P11" s="412">
        <v>0</v>
      </c>
      <c r="Q11" s="382">
        <v>0</v>
      </c>
      <c r="R11" s="382">
        <v>0</v>
      </c>
    </row>
    <row r="12" spans="1:18" x14ac:dyDescent="0.2">
      <c r="A12" s="310">
        <v>2</v>
      </c>
      <c r="B12" s="311"/>
      <c r="C12" s="311"/>
      <c r="D12" s="311"/>
      <c r="E12" s="311"/>
      <c r="F12" s="311"/>
      <c r="G12" s="311"/>
      <c r="H12" s="347"/>
      <c r="I12" s="311"/>
      <c r="J12" s="311"/>
      <c r="K12" s="311"/>
      <c r="L12" s="311"/>
      <c r="M12" s="311"/>
      <c r="N12" s="311"/>
      <c r="O12" s="311"/>
      <c r="P12" s="311"/>
      <c r="Q12" s="311"/>
      <c r="R12" s="311"/>
    </row>
    <row r="13" spans="1:18" x14ac:dyDescent="0.2">
      <c r="A13" s="310">
        <v>3</v>
      </c>
      <c r="B13" s="311"/>
      <c r="C13" s="311"/>
      <c r="D13" s="311"/>
      <c r="E13" s="311"/>
      <c r="F13" s="311"/>
      <c r="G13" s="311"/>
      <c r="H13" s="347"/>
      <c r="I13" s="311"/>
      <c r="J13" s="311"/>
      <c r="K13" s="311"/>
      <c r="L13" s="311"/>
      <c r="M13" s="311"/>
      <c r="N13" s="311"/>
      <c r="O13" s="311"/>
      <c r="P13" s="311"/>
      <c r="Q13" s="311"/>
      <c r="R13" s="311"/>
    </row>
    <row r="14" spans="1:18" x14ac:dyDescent="0.2">
      <c r="A14" s="310">
        <v>4</v>
      </c>
      <c r="B14" s="311"/>
      <c r="C14" s="311"/>
      <c r="D14" s="311"/>
      <c r="E14" s="311"/>
      <c r="F14" s="311"/>
      <c r="G14" s="311"/>
      <c r="H14" s="347"/>
      <c r="I14" s="311"/>
      <c r="J14" s="311"/>
      <c r="K14" s="311"/>
      <c r="L14" s="311"/>
      <c r="M14" s="311"/>
      <c r="N14" s="311"/>
      <c r="O14" s="311"/>
      <c r="P14" s="311"/>
      <c r="Q14" s="311"/>
      <c r="R14" s="311"/>
    </row>
    <row r="15" spans="1:18" x14ac:dyDescent="0.2">
      <c r="A15" s="310">
        <v>5</v>
      </c>
      <c r="B15" s="311"/>
      <c r="C15" s="311"/>
      <c r="D15" s="311"/>
      <c r="E15" s="311"/>
      <c r="F15" s="311"/>
      <c r="G15" s="311"/>
      <c r="H15" s="347"/>
      <c r="I15" s="311"/>
      <c r="J15" s="311"/>
      <c r="K15" s="311"/>
      <c r="L15" s="311"/>
      <c r="M15" s="311"/>
      <c r="N15" s="311"/>
      <c r="O15" s="311"/>
      <c r="P15" s="311"/>
      <c r="Q15" s="311"/>
      <c r="R15" s="311"/>
    </row>
    <row r="16" spans="1:18" x14ac:dyDescent="0.2">
      <c r="A16" s="310">
        <v>11</v>
      </c>
      <c r="B16" s="311"/>
      <c r="C16" s="311"/>
      <c r="D16" s="311"/>
      <c r="E16" s="311"/>
      <c r="F16" s="311"/>
      <c r="G16" s="311"/>
      <c r="H16" s="347"/>
      <c r="I16" s="311"/>
      <c r="J16" s="311"/>
      <c r="K16" s="311"/>
      <c r="L16" s="311"/>
      <c r="M16" s="311"/>
      <c r="N16" s="311"/>
      <c r="O16" s="311"/>
      <c r="P16" s="311"/>
      <c r="Q16" s="311"/>
      <c r="R16" s="311"/>
    </row>
    <row r="17" spans="1:18" x14ac:dyDescent="0.2">
      <c r="A17" s="313" t="s">
        <v>7</v>
      </c>
      <c r="B17" s="311"/>
      <c r="C17" s="311"/>
      <c r="D17" s="311"/>
      <c r="E17" s="311"/>
      <c r="F17" s="311"/>
      <c r="G17" s="311"/>
      <c r="H17" s="347"/>
      <c r="I17" s="311"/>
      <c r="J17" s="311"/>
      <c r="K17" s="311"/>
      <c r="L17" s="311"/>
      <c r="M17" s="311"/>
      <c r="N17" s="311"/>
      <c r="O17" s="311"/>
      <c r="P17" s="311"/>
      <c r="Q17" s="311"/>
      <c r="R17" s="311"/>
    </row>
    <row r="18" spans="1:18" x14ac:dyDescent="0.2">
      <c r="A18" s="313" t="s">
        <v>7</v>
      </c>
      <c r="B18" s="311"/>
      <c r="C18" s="311"/>
      <c r="D18" s="311"/>
      <c r="E18" s="311"/>
      <c r="F18" s="311"/>
      <c r="G18" s="311"/>
      <c r="H18" s="347"/>
      <c r="I18" s="311"/>
      <c r="J18" s="311"/>
      <c r="K18" s="311"/>
      <c r="L18" s="311"/>
      <c r="M18" s="311"/>
      <c r="N18" s="311"/>
      <c r="O18" s="311"/>
      <c r="P18" s="311"/>
      <c r="Q18" s="311"/>
      <c r="R18" s="311"/>
    </row>
    <row r="19" spans="1:18" x14ac:dyDescent="0.2">
      <c r="A19" s="313" t="s">
        <v>7</v>
      </c>
      <c r="B19" s="382" t="s">
        <v>898</v>
      </c>
      <c r="C19" s="382">
        <f>G19-D19</f>
        <v>10800</v>
      </c>
      <c r="D19" s="382">
        <v>700</v>
      </c>
      <c r="E19" s="382">
        <v>0</v>
      </c>
      <c r="F19" s="382">
        <v>0</v>
      </c>
      <c r="G19" s="382">
        <f>G11</f>
        <v>11500</v>
      </c>
      <c r="H19" s="434">
        <v>244</v>
      </c>
      <c r="I19" s="412">
        <v>420.9</v>
      </c>
      <c r="J19" s="412">
        <v>420.9</v>
      </c>
      <c r="K19" s="382">
        <v>0</v>
      </c>
      <c r="L19" s="382">
        <v>0</v>
      </c>
      <c r="M19" s="412">
        <v>93.57</v>
      </c>
      <c r="N19" s="412">
        <v>93.57</v>
      </c>
      <c r="O19" s="412">
        <v>0</v>
      </c>
      <c r="P19" s="412">
        <v>0</v>
      </c>
      <c r="Q19" s="382">
        <v>0</v>
      </c>
      <c r="R19" s="382">
        <v>0</v>
      </c>
    </row>
    <row r="20" spans="1:18" x14ac:dyDescent="0.2">
      <c r="A20" s="314"/>
      <c r="B20" s="314"/>
      <c r="C20" s="314"/>
      <c r="D20" s="314"/>
      <c r="E20" s="314"/>
      <c r="F20" s="314"/>
      <c r="G20" s="314"/>
      <c r="H20" s="314"/>
      <c r="I20" s="306"/>
      <c r="J20" s="306"/>
      <c r="K20" s="306"/>
      <c r="L20" s="306"/>
      <c r="M20" s="306"/>
      <c r="N20" s="306"/>
      <c r="O20" s="306"/>
      <c r="P20" s="306"/>
      <c r="Q20" s="306"/>
      <c r="R20" s="306"/>
    </row>
    <row r="21" spans="1:18" x14ac:dyDescent="0.2">
      <c r="A21" s="315" t="s">
        <v>8</v>
      </c>
      <c r="B21" s="316"/>
      <c r="C21" s="316"/>
      <c r="D21" s="314"/>
      <c r="E21" s="314"/>
      <c r="F21" s="314"/>
      <c r="G21" s="314"/>
      <c r="H21" s="314"/>
      <c r="I21" s="306"/>
      <c r="J21" s="306"/>
      <c r="K21" s="306"/>
      <c r="L21" s="306"/>
      <c r="M21" s="306"/>
      <c r="N21" s="306"/>
      <c r="O21" s="306"/>
      <c r="P21" s="306"/>
      <c r="Q21" s="306"/>
      <c r="R21" s="306"/>
    </row>
    <row r="22" spans="1:18" x14ac:dyDescent="0.2">
      <c r="A22" s="317" t="s">
        <v>9</v>
      </c>
      <c r="B22" s="317"/>
      <c r="C22" s="317"/>
      <c r="I22" s="306"/>
      <c r="J22" s="306"/>
      <c r="K22" s="306"/>
      <c r="L22" s="306"/>
      <c r="M22" s="306"/>
      <c r="N22" s="306"/>
      <c r="O22" s="306"/>
      <c r="P22" s="306"/>
      <c r="Q22" s="306"/>
      <c r="R22" s="306"/>
    </row>
    <row r="23" spans="1:18" x14ac:dyDescent="0.2">
      <c r="A23" s="317" t="s">
        <v>10</v>
      </c>
      <c r="B23" s="317"/>
      <c r="C23" s="317"/>
      <c r="I23" s="306"/>
      <c r="J23" s="306"/>
      <c r="K23" s="306"/>
      <c r="L23" s="306"/>
      <c r="M23" s="306"/>
      <c r="N23" s="306"/>
      <c r="O23" s="306"/>
      <c r="P23" s="306"/>
      <c r="Q23" s="306"/>
      <c r="R23" s="306"/>
    </row>
    <row r="24" spans="1:18" x14ac:dyDescent="0.2">
      <c r="A24" s="317"/>
      <c r="B24" s="317"/>
      <c r="C24" s="317"/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18" x14ac:dyDescent="0.2">
      <c r="A25" s="317"/>
      <c r="B25" s="317"/>
      <c r="C25" s="317"/>
      <c r="I25" s="306"/>
      <c r="J25" s="306"/>
      <c r="K25" s="306"/>
      <c r="L25" s="306"/>
      <c r="M25" s="306"/>
      <c r="N25" s="306"/>
      <c r="O25" s="306"/>
      <c r="P25" s="306"/>
      <c r="Q25" s="306"/>
      <c r="R25" s="306"/>
    </row>
    <row r="26" spans="1:18" x14ac:dyDescent="0.2">
      <c r="A26" s="317" t="s">
        <v>12</v>
      </c>
      <c r="H26" s="317"/>
      <c r="I26" s="306"/>
      <c r="J26" s="317"/>
      <c r="K26" s="317"/>
      <c r="L26" s="317"/>
      <c r="M26" s="317"/>
      <c r="N26" s="317"/>
      <c r="O26" s="317"/>
      <c r="P26" s="317"/>
      <c r="Q26" s="317"/>
      <c r="R26" s="317"/>
    </row>
    <row r="27" spans="1:18" ht="12.75" customHeight="1" x14ac:dyDescent="0.2">
      <c r="I27" s="317"/>
      <c r="J27" s="862" t="s">
        <v>14</v>
      </c>
      <c r="K27" s="862"/>
      <c r="L27" s="862"/>
      <c r="M27" s="862"/>
      <c r="N27" s="862"/>
      <c r="O27" s="862"/>
      <c r="P27" s="862"/>
      <c r="Q27" s="862"/>
      <c r="R27" s="862"/>
    </row>
    <row r="28" spans="1:18" ht="12.75" customHeight="1" x14ac:dyDescent="0.2">
      <c r="I28" s="862" t="s">
        <v>91</v>
      </c>
      <c r="J28" s="862"/>
      <c r="K28" s="862"/>
      <c r="L28" s="862"/>
      <c r="M28" s="862"/>
      <c r="N28" s="862"/>
      <c r="O28" s="862"/>
      <c r="P28" s="862"/>
      <c r="Q28" s="862"/>
      <c r="R28" s="862"/>
    </row>
    <row r="29" spans="1:18" x14ac:dyDescent="0.2">
      <c r="A29" s="317"/>
      <c r="B29" s="317"/>
      <c r="I29" s="306"/>
      <c r="J29" s="317"/>
      <c r="K29" s="317"/>
      <c r="L29" s="317"/>
      <c r="M29" s="317"/>
      <c r="N29" s="317"/>
      <c r="O29" s="317"/>
      <c r="P29" s="317"/>
      <c r="Q29" s="317"/>
      <c r="R29" s="317"/>
    </row>
    <row r="31" spans="1:18" x14ac:dyDescent="0.2">
      <c r="A31" s="854"/>
      <c r="B31" s="854"/>
      <c r="C31" s="854"/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54"/>
    </row>
  </sheetData>
  <mergeCells count="17">
    <mergeCell ref="G1:I1"/>
    <mergeCell ref="A2:R2"/>
    <mergeCell ref="A3:R3"/>
    <mergeCell ref="A4:R5"/>
    <mergeCell ref="A6:R6"/>
    <mergeCell ref="A7:B7"/>
    <mergeCell ref="L7:R7"/>
    <mergeCell ref="J27:R27"/>
    <mergeCell ref="I28:R28"/>
    <mergeCell ref="A31:R31"/>
    <mergeCell ref="Q1:R1"/>
    <mergeCell ref="A8:A9"/>
    <mergeCell ref="B8:B9"/>
    <mergeCell ref="C8:G8"/>
    <mergeCell ref="H8:H9"/>
    <mergeCell ref="I8:L8"/>
    <mergeCell ref="M8:R8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Normal="70" zoomScaleSheetLayoutView="100" workbookViewId="0">
      <selection activeCell="J13" sqref="J13"/>
    </sheetView>
  </sheetViews>
  <sheetFormatPr defaultRowHeight="12.75" x14ac:dyDescent="0.2"/>
  <cols>
    <col min="1" max="1" width="5.5703125" style="306" customWidth="1"/>
    <col min="2" max="2" width="8.85546875" style="306" customWidth="1"/>
    <col min="3" max="3" width="10.28515625" style="306" customWidth="1"/>
    <col min="4" max="4" width="12.85546875" style="306" customWidth="1"/>
    <col min="5" max="5" width="8.7109375" style="291" customWidth="1"/>
    <col min="6" max="7" width="8" style="291" customWidth="1"/>
    <col min="8" max="10" width="8.140625" style="291" customWidth="1"/>
    <col min="11" max="11" width="8.42578125" style="291" customWidth="1"/>
    <col min="12" max="12" width="8.140625" style="291" customWidth="1"/>
    <col min="13" max="13" width="8.85546875" style="291" customWidth="1"/>
    <col min="14" max="14" width="8.140625" style="291" customWidth="1"/>
    <col min="15" max="16384" width="9.140625" style="291"/>
  </cols>
  <sheetData>
    <row r="1" spans="1:14" ht="12.75" customHeight="1" x14ac:dyDescent="0.2">
      <c r="D1" s="866"/>
      <c r="E1" s="866"/>
      <c r="F1" s="306"/>
      <c r="G1" s="306"/>
      <c r="H1" s="306"/>
      <c r="I1" s="306"/>
      <c r="J1" s="306"/>
      <c r="K1" s="306"/>
      <c r="L1" s="306"/>
      <c r="M1" s="868" t="s">
        <v>565</v>
      </c>
      <c r="N1" s="868"/>
    </row>
    <row r="2" spans="1:14" ht="15.75" x14ac:dyDescent="0.2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</row>
    <row r="3" spans="1:14" ht="18" x14ac:dyDescent="0.25">
      <c r="A3" s="865" t="s">
        <v>666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</row>
    <row r="4" spans="1:14" ht="12.75" customHeight="1" x14ac:dyDescent="0.2">
      <c r="A4" s="863" t="s">
        <v>754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</row>
    <row r="5" spans="1:14" s="292" customFormat="1" ht="7.5" customHeight="1" x14ac:dyDescent="0.2">
      <c r="A5" s="863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</row>
    <row r="6" spans="1:14" x14ac:dyDescent="0.2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</row>
    <row r="7" spans="1:14" x14ac:dyDescent="0.2">
      <c r="A7" s="859" t="s">
        <v>170</v>
      </c>
      <c r="B7" s="859"/>
      <c r="D7" s="344"/>
      <c r="E7" s="306"/>
      <c r="F7" s="306"/>
      <c r="G7" s="306"/>
      <c r="H7" s="855"/>
      <c r="I7" s="855"/>
      <c r="J7" s="855"/>
      <c r="K7" s="855"/>
      <c r="L7" s="855"/>
      <c r="M7" s="855"/>
      <c r="N7" s="855"/>
    </row>
    <row r="8" spans="1:14" ht="30.75" customHeight="1" x14ac:dyDescent="0.2">
      <c r="A8" s="747" t="s">
        <v>2</v>
      </c>
      <c r="B8" s="747" t="s">
        <v>3</v>
      </c>
      <c r="C8" s="869" t="s">
        <v>515</v>
      </c>
      <c r="D8" s="860" t="s">
        <v>89</v>
      </c>
      <c r="E8" s="856" t="s">
        <v>90</v>
      </c>
      <c r="F8" s="857"/>
      <c r="G8" s="857"/>
      <c r="H8" s="858"/>
      <c r="I8" s="856" t="s">
        <v>745</v>
      </c>
      <c r="J8" s="857"/>
      <c r="K8" s="857"/>
      <c r="L8" s="857"/>
      <c r="M8" s="857"/>
      <c r="N8" s="857"/>
    </row>
    <row r="9" spans="1:14" ht="44.45" customHeight="1" x14ac:dyDescent="0.2">
      <c r="A9" s="747"/>
      <c r="B9" s="747"/>
      <c r="C9" s="870"/>
      <c r="D9" s="861"/>
      <c r="E9" s="365" t="s">
        <v>95</v>
      </c>
      <c r="F9" s="365" t="s">
        <v>22</v>
      </c>
      <c r="G9" s="365" t="s">
        <v>46</v>
      </c>
      <c r="H9" s="365" t="s">
        <v>853</v>
      </c>
      <c r="I9" s="345" t="s">
        <v>19</v>
      </c>
      <c r="J9" s="345" t="s">
        <v>746</v>
      </c>
      <c r="K9" s="345" t="s">
        <v>747</v>
      </c>
      <c r="L9" s="345" t="s">
        <v>748</v>
      </c>
      <c r="M9" s="345" t="s">
        <v>749</v>
      </c>
      <c r="N9" s="345" t="s">
        <v>750</v>
      </c>
    </row>
    <row r="10" spans="1:14" s="293" customFormat="1" x14ac:dyDescent="0.2">
      <c r="A10" s="345">
        <v>1</v>
      </c>
      <c r="B10" s="345">
        <v>2</v>
      </c>
      <c r="C10" s="345">
        <v>3</v>
      </c>
      <c r="D10" s="345">
        <v>8</v>
      </c>
      <c r="E10" s="345">
        <v>9</v>
      </c>
      <c r="F10" s="345">
        <v>10</v>
      </c>
      <c r="G10" s="345">
        <v>11</v>
      </c>
      <c r="H10" s="345">
        <v>12</v>
      </c>
      <c r="I10" s="345">
        <v>13</v>
      </c>
      <c r="J10" s="345">
        <v>14</v>
      </c>
      <c r="K10" s="345">
        <v>15</v>
      </c>
      <c r="L10" s="345">
        <v>16</v>
      </c>
      <c r="M10" s="345">
        <v>17</v>
      </c>
      <c r="N10" s="345">
        <v>18</v>
      </c>
    </row>
    <row r="11" spans="1:14" x14ac:dyDescent="0.2">
      <c r="A11" s="310">
        <v>1</v>
      </c>
      <c r="B11" s="311"/>
      <c r="C11" s="311"/>
      <c r="D11" s="347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 x14ac:dyDescent="0.2">
      <c r="A12" s="310">
        <v>2</v>
      </c>
      <c r="B12" s="311"/>
      <c r="C12" s="311"/>
      <c r="D12" s="347"/>
      <c r="E12" s="311"/>
      <c r="F12" s="311"/>
      <c r="G12" s="311"/>
      <c r="H12" s="311"/>
      <c r="I12" s="311"/>
      <c r="J12" s="311"/>
      <c r="K12" s="311"/>
      <c r="L12" s="311"/>
      <c r="M12" s="311"/>
      <c r="N12" s="311"/>
    </row>
    <row r="13" spans="1:14" x14ac:dyDescent="0.2">
      <c r="A13" s="310">
        <v>3</v>
      </c>
      <c r="B13" s="311"/>
      <c r="C13" s="311"/>
      <c r="D13" s="347"/>
      <c r="E13" s="311"/>
      <c r="F13" s="311"/>
      <c r="G13" s="311"/>
      <c r="H13" s="311"/>
      <c r="I13" s="311"/>
      <c r="J13" s="311"/>
      <c r="K13" s="311"/>
      <c r="L13" s="311"/>
      <c r="M13" s="311"/>
      <c r="N13" s="311"/>
    </row>
    <row r="14" spans="1:14" ht="13.5" thickBot="1" x14ac:dyDescent="0.25">
      <c r="A14" s="310">
        <v>4</v>
      </c>
      <c r="B14" s="311"/>
      <c r="C14" s="311"/>
      <c r="D14" s="347"/>
      <c r="E14" s="311"/>
      <c r="F14" s="437"/>
      <c r="G14" s="437"/>
      <c r="H14" s="437"/>
      <c r="I14" s="311"/>
      <c r="J14" s="311"/>
      <c r="K14" s="311"/>
      <c r="L14" s="311"/>
      <c r="M14" s="311"/>
      <c r="N14" s="311"/>
    </row>
    <row r="15" spans="1:14" x14ac:dyDescent="0.2">
      <c r="A15" s="310">
        <v>5</v>
      </c>
      <c r="B15" s="311"/>
      <c r="C15" s="311"/>
      <c r="D15" s="347"/>
      <c r="E15" s="435"/>
      <c r="F15" s="871" t="s">
        <v>907</v>
      </c>
      <c r="G15" s="872"/>
      <c r="H15" s="873"/>
      <c r="I15" s="436"/>
      <c r="J15" s="311"/>
      <c r="K15" s="311"/>
      <c r="L15" s="311"/>
      <c r="M15" s="311"/>
      <c r="N15" s="311"/>
    </row>
    <row r="16" spans="1:14" x14ac:dyDescent="0.2">
      <c r="A16" s="310">
        <v>6</v>
      </c>
      <c r="B16" s="311"/>
      <c r="C16" s="311"/>
      <c r="D16" s="347"/>
      <c r="E16" s="435"/>
      <c r="F16" s="874"/>
      <c r="G16" s="875"/>
      <c r="H16" s="876"/>
      <c r="I16" s="436"/>
      <c r="J16" s="311"/>
      <c r="K16" s="311"/>
      <c r="L16" s="311"/>
      <c r="M16" s="311"/>
      <c r="N16" s="311"/>
    </row>
    <row r="17" spans="1:14" x14ac:dyDescent="0.2">
      <c r="A17" s="310">
        <v>7</v>
      </c>
      <c r="B17" s="311"/>
      <c r="C17" s="311"/>
      <c r="D17" s="347"/>
      <c r="E17" s="435"/>
      <c r="F17" s="874"/>
      <c r="G17" s="875"/>
      <c r="H17" s="876"/>
      <c r="I17" s="436"/>
      <c r="J17" s="311"/>
      <c r="K17" s="311"/>
      <c r="L17" s="311"/>
      <c r="M17" s="311"/>
      <c r="N17" s="311"/>
    </row>
    <row r="18" spans="1:14" ht="13.5" thickBot="1" x14ac:dyDescent="0.25">
      <c r="A18" s="310">
        <v>8</v>
      </c>
      <c r="B18" s="311"/>
      <c r="C18" s="311"/>
      <c r="D18" s="347"/>
      <c r="E18" s="435"/>
      <c r="F18" s="877"/>
      <c r="G18" s="878"/>
      <c r="H18" s="879"/>
      <c r="I18" s="436"/>
      <c r="J18" s="311"/>
      <c r="K18" s="311"/>
      <c r="L18" s="311"/>
      <c r="M18" s="311"/>
      <c r="N18" s="311"/>
    </row>
    <row r="19" spans="1:14" x14ac:dyDescent="0.2">
      <c r="A19" s="310">
        <v>9</v>
      </c>
      <c r="B19" s="311"/>
      <c r="C19" s="311"/>
      <c r="D19" s="347"/>
      <c r="E19" s="311"/>
      <c r="F19" s="438"/>
      <c r="G19" s="438"/>
      <c r="H19" s="438"/>
      <c r="I19" s="311"/>
      <c r="J19" s="311"/>
      <c r="K19" s="311"/>
      <c r="L19" s="311"/>
      <c r="M19" s="311"/>
      <c r="N19" s="311"/>
    </row>
    <row r="20" spans="1:14" x14ac:dyDescent="0.2">
      <c r="A20" s="310">
        <v>10</v>
      </c>
      <c r="B20" s="311"/>
      <c r="C20" s="311"/>
      <c r="D20" s="347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x14ac:dyDescent="0.2">
      <c r="A21" s="310">
        <v>11</v>
      </c>
      <c r="B21" s="311"/>
      <c r="C21" s="311"/>
      <c r="D21" s="347"/>
      <c r="E21" s="311"/>
      <c r="F21" s="311"/>
      <c r="G21" s="311"/>
      <c r="H21" s="311"/>
      <c r="I21" s="311"/>
      <c r="J21" s="311"/>
      <c r="K21" s="311"/>
      <c r="L21" s="311"/>
      <c r="M21" s="311"/>
      <c r="N21" s="311"/>
    </row>
    <row r="22" spans="1:14" x14ac:dyDescent="0.2">
      <c r="A22" s="313" t="s">
        <v>7</v>
      </c>
      <c r="B22" s="311"/>
      <c r="C22" s="311"/>
      <c r="D22" s="347"/>
      <c r="E22" s="311"/>
      <c r="F22" s="311"/>
      <c r="G22" s="311"/>
      <c r="H22" s="311"/>
      <c r="I22" s="311"/>
      <c r="J22" s="311"/>
      <c r="K22" s="311"/>
      <c r="L22" s="311"/>
      <c r="M22" s="311"/>
      <c r="N22" s="311"/>
    </row>
    <row r="23" spans="1:14" x14ac:dyDescent="0.2">
      <c r="A23" s="313" t="s">
        <v>7</v>
      </c>
      <c r="B23" s="311"/>
      <c r="C23" s="311"/>
      <c r="D23" s="347"/>
      <c r="E23" s="311"/>
      <c r="F23" s="311"/>
      <c r="G23" s="311"/>
      <c r="H23" s="311"/>
      <c r="I23" s="311"/>
      <c r="J23" s="311"/>
      <c r="K23" s="311"/>
      <c r="L23" s="311"/>
      <c r="M23" s="311"/>
      <c r="N23" s="311"/>
    </row>
    <row r="24" spans="1:14" x14ac:dyDescent="0.2">
      <c r="A24" s="313" t="s">
        <v>7</v>
      </c>
      <c r="B24" s="311"/>
      <c r="C24" s="311"/>
      <c r="D24" s="347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 x14ac:dyDescent="0.2">
      <c r="A25" s="314"/>
      <c r="B25" s="314"/>
      <c r="C25" s="314"/>
      <c r="D25" s="314"/>
      <c r="E25" s="306"/>
      <c r="F25" s="306"/>
      <c r="G25" s="306"/>
      <c r="H25" s="306"/>
      <c r="I25" s="306"/>
      <c r="J25" s="306"/>
      <c r="K25" s="306"/>
      <c r="L25" s="306"/>
      <c r="M25" s="306"/>
      <c r="N25" s="306"/>
    </row>
    <row r="26" spans="1:14" x14ac:dyDescent="0.2">
      <c r="A26" s="315"/>
      <c r="B26" s="316"/>
      <c r="C26" s="316"/>
      <c r="D26" s="314"/>
      <c r="E26" s="306"/>
      <c r="F26" s="306"/>
      <c r="G26" s="306"/>
      <c r="H26" s="306"/>
      <c r="I26" s="306"/>
      <c r="J26" s="306"/>
      <c r="K26" s="306"/>
      <c r="L26" s="306"/>
      <c r="M26" s="306"/>
      <c r="N26" s="306"/>
    </row>
    <row r="27" spans="1:14" x14ac:dyDescent="0.2">
      <c r="A27" s="317"/>
      <c r="B27" s="317"/>
      <c r="C27" s="317"/>
      <c r="E27" s="306"/>
      <c r="F27" s="306"/>
      <c r="G27" s="306"/>
      <c r="H27" s="306"/>
      <c r="I27" s="306"/>
      <c r="J27" s="306"/>
      <c r="K27" s="306"/>
      <c r="L27" s="306"/>
      <c r="M27" s="306"/>
      <c r="N27" s="306"/>
    </row>
    <row r="28" spans="1:14" x14ac:dyDescent="0.2">
      <c r="A28" s="317"/>
      <c r="B28" s="317"/>
      <c r="C28" s="317"/>
      <c r="E28" s="306"/>
      <c r="F28" s="306"/>
      <c r="G28" s="306"/>
      <c r="H28" s="306"/>
      <c r="I28" s="306"/>
      <c r="J28" s="306"/>
      <c r="K28" s="306"/>
      <c r="L28" s="306"/>
      <c r="M28" s="306"/>
      <c r="N28" s="306"/>
    </row>
    <row r="29" spans="1:14" x14ac:dyDescent="0.2">
      <c r="A29" s="317"/>
      <c r="B29" s="317"/>
      <c r="C29" s="317"/>
      <c r="E29" s="306"/>
      <c r="F29" s="306"/>
      <c r="G29" s="306"/>
      <c r="H29" s="306"/>
      <c r="I29" s="306"/>
      <c r="J29" s="306"/>
      <c r="K29" s="306"/>
      <c r="L29" s="306"/>
      <c r="M29" s="306"/>
      <c r="N29" s="306"/>
    </row>
    <row r="30" spans="1:14" x14ac:dyDescent="0.2">
      <c r="A30" s="317"/>
      <c r="B30" s="317"/>
      <c r="C30" s="317"/>
      <c r="E30" s="306"/>
      <c r="F30" s="306"/>
      <c r="G30" s="306"/>
      <c r="H30" s="306"/>
      <c r="I30" s="306"/>
      <c r="J30" s="306"/>
      <c r="K30" s="306"/>
      <c r="L30" s="306"/>
      <c r="M30" s="306"/>
      <c r="N30" s="306"/>
    </row>
    <row r="31" spans="1:14" x14ac:dyDescent="0.2">
      <c r="A31" s="317" t="s">
        <v>12</v>
      </c>
      <c r="D31" s="317"/>
      <c r="E31" s="306"/>
      <c r="F31" s="317"/>
      <c r="G31" s="317"/>
      <c r="H31" s="317"/>
      <c r="I31" s="317"/>
      <c r="J31" s="317"/>
      <c r="K31" s="317"/>
      <c r="L31" s="317"/>
      <c r="M31" s="317"/>
      <c r="N31" s="317"/>
    </row>
    <row r="32" spans="1:14" ht="12.75" customHeight="1" x14ac:dyDescent="0.2">
      <c r="E32" s="317"/>
      <c r="F32" s="862" t="s">
        <v>14</v>
      </c>
      <c r="G32" s="862"/>
      <c r="H32" s="862"/>
      <c r="I32" s="862"/>
      <c r="J32" s="862"/>
      <c r="K32" s="862"/>
      <c r="L32" s="862"/>
      <c r="M32" s="862"/>
      <c r="N32" s="862"/>
    </row>
    <row r="33" spans="1:14" ht="12.75" customHeight="1" x14ac:dyDescent="0.2">
      <c r="E33" s="862" t="s">
        <v>91</v>
      </c>
      <c r="F33" s="862"/>
      <c r="G33" s="862"/>
      <c r="H33" s="862"/>
      <c r="I33" s="862"/>
      <c r="J33" s="862"/>
      <c r="K33" s="862"/>
      <c r="L33" s="862"/>
      <c r="M33" s="862"/>
      <c r="N33" s="862"/>
    </row>
    <row r="34" spans="1:14" x14ac:dyDescent="0.2">
      <c r="A34" s="317"/>
      <c r="B34" s="317"/>
      <c r="E34" s="306"/>
      <c r="F34" s="317"/>
      <c r="G34" s="317"/>
      <c r="H34" s="317"/>
      <c r="I34" s="317"/>
      <c r="J34" s="317"/>
      <c r="K34" s="317"/>
      <c r="L34" s="317"/>
      <c r="M34" s="317"/>
      <c r="N34" s="317"/>
    </row>
    <row r="36" spans="1:14" x14ac:dyDescent="0.2">
      <c r="A36" s="854"/>
      <c r="B36" s="854"/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</row>
  </sheetData>
  <mergeCells count="18">
    <mergeCell ref="F15:H18"/>
    <mergeCell ref="I8:N8"/>
    <mergeCell ref="A6:N6"/>
    <mergeCell ref="D1:E1"/>
    <mergeCell ref="M1:N1"/>
    <mergeCell ref="A2:N2"/>
    <mergeCell ref="A3:N3"/>
    <mergeCell ref="A4:N5"/>
    <mergeCell ref="F32:N32"/>
    <mergeCell ref="E33:N33"/>
    <mergeCell ref="A36:N36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A15" zoomScale="70" zoomScaleNormal="70" zoomScaleSheetLayoutView="80" workbookViewId="0">
      <selection activeCell="N35" sqref="N35"/>
    </sheetView>
  </sheetViews>
  <sheetFormatPr defaultRowHeight="12.75" x14ac:dyDescent="0.2"/>
  <cols>
    <col min="1" max="1" width="7.28515625" style="217" customWidth="1"/>
    <col min="2" max="2" width="26" style="217" customWidth="1"/>
    <col min="3" max="3" width="9.5703125" style="217" customWidth="1"/>
    <col min="4" max="5" width="8.28515625" style="217" customWidth="1"/>
    <col min="6" max="6" width="16" style="217" customWidth="1"/>
    <col min="7" max="9" width="10.7109375" style="217" customWidth="1"/>
    <col min="10" max="10" width="15.140625" style="217" customWidth="1"/>
    <col min="11" max="18" width="9.140625" style="217"/>
    <col min="19" max="21" width="8.85546875" style="217" customWidth="1"/>
    <col min="22" max="22" width="12" style="217" customWidth="1"/>
    <col min="23" max="16384" width="9.140625" style="217"/>
  </cols>
  <sheetData>
    <row r="1" spans="1:24" ht="15" x14ac:dyDescent="0.2">
      <c r="V1" s="218" t="s">
        <v>570</v>
      </c>
    </row>
    <row r="2" spans="1:24" ht="15.75" x14ac:dyDescent="0.25">
      <c r="G2" s="143" t="s">
        <v>0</v>
      </c>
      <c r="H2" s="143"/>
      <c r="I2" s="143"/>
      <c r="O2" s="94"/>
      <c r="P2" s="94"/>
      <c r="Q2" s="94"/>
      <c r="R2" s="94"/>
    </row>
    <row r="3" spans="1:24" ht="20.25" x14ac:dyDescent="0.3">
      <c r="C3" s="568" t="s">
        <v>666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4" ht="18" x14ac:dyDescent="0.25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1:24" ht="15.75" x14ac:dyDescent="0.25">
      <c r="B5" s="569" t="s">
        <v>669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95"/>
      <c r="U5" s="570" t="s">
        <v>269</v>
      </c>
      <c r="V5" s="571"/>
    </row>
    <row r="6" spans="1:24" ht="15" x14ac:dyDescent="0.2">
      <c r="K6" s="94"/>
      <c r="L6" s="94"/>
      <c r="M6" s="94"/>
      <c r="N6" s="94"/>
      <c r="O6" s="94"/>
      <c r="P6" s="94"/>
      <c r="Q6" s="94"/>
      <c r="R6" s="94"/>
    </row>
    <row r="7" spans="1:24" x14ac:dyDescent="0.2">
      <c r="A7" s="572" t="s">
        <v>170</v>
      </c>
      <c r="B7" s="572"/>
      <c r="O7" s="573" t="s">
        <v>836</v>
      </c>
      <c r="P7" s="573"/>
      <c r="Q7" s="573"/>
      <c r="R7" s="573"/>
      <c r="S7" s="573"/>
      <c r="T7" s="573"/>
      <c r="U7" s="573"/>
      <c r="V7" s="573"/>
    </row>
    <row r="8" spans="1:24" ht="35.25" customHeight="1" x14ac:dyDescent="0.2">
      <c r="A8" s="551" t="s">
        <v>2</v>
      </c>
      <c r="B8" s="551" t="s">
        <v>154</v>
      </c>
      <c r="C8" s="567" t="s">
        <v>155</v>
      </c>
      <c r="D8" s="567"/>
      <c r="E8" s="567"/>
      <c r="F8" s="567" t="s">
        <v>156</v>
      </c>
      <c r="G8" s="551" t="s">
        <v>187</v>
      </c>
      <c r="H8" s="551"/>
      <c r="I8" s="551"/>
      <c r="J8" s="551"/>
      <c r="K8" s="551"/>
      <c r="L8" s="551"/>
      <c r="M8" s="551"/>
      <c r="N8" s="551"/>
      <c r="O8" s="551" t="s">
        <v>188</v>
      </c>
      <c r="P8" s="551"/>
      <c r="Q8" s="551"/>
      <c r="R8" s="551"/>
      <c r="S8" s="551"/>
      <c r="T8" s="551"/>
      <c r="U8" s="551"/>
      <c r="V8" s="551"/>
    </row>
    <row r="9" spans="1:24" ht="15" x14ac:dyDescent="0.2">
      <c r="A9" s="551"/>
      <c r="B9" s="551"/>
      <c r="C9" s="567" t="s">
        <v>270</v>
      </c>
      <c r="D9" s="567" t="s">
        <v>47</v>
      </c>
      <c r="E9" s="567" t="s">
        <v>48</v>
      </c>
      <c r="F9" s="567"/>
      <c r="G9" s="551" t="s">
        <v>189</v>
      </c>
      <c r="H9" s="551"/>
      <c r="I9" s="551"/>
      <c r="J9" s="551"/>
      <c r="K9" s="551" t="s">
        <v>173</v>
      </c>
      <c r="L9" s="551"/>
      <c r="M9" s="551"/>
      <c r="N9" s="551"/>
      <c r="O9" s="551" t="s">
        <v>157</v>
      </c>
      <c r="P9" s="551"/>
      <c r="Q9" s="551"/>
      <c r="R9" s="551"/>
      <c r="S9" s="551" t="s">
        <v>172</v>
      </c>
      <c r="T9" s="551"/>
      <c r="U9" s="551"/>
      <c r="V9" s="551"/>
    </row>
    <row r="10" spans="1:24" x14ac:dyDescent="0.2">
      <c r="A10" s="551"/>
      <c r="B10" s="551"/>
      <c r="C10" s="567"/>
      <c r="D10" s="567"/>
      <c r="E10" s="567"/>
      <c r="F10" s="567"/>
      <c r="G10" s="552" t="s">
        <v>158</v>
      </c>
      <c r="H10" s="553"/>
      <c r="I10" s="554"/>
      <c r="J10" s="558" t="s">
        <v>159</v>
      </c>
      <c r="K10" s="561" t="s">
        <v>158</v>
      </c>
      <c r="L10" s="562"/>
      <c r="M10" s="563"/>
      <c r="N10" s="558" t="s">
        <v>159</v>
      </c>
      <c r="O10" s="561" t="s">
        <v>158</v>
      </c>
      <c r="P10" s="562"/>
      <c r="Q10" s="563"/>
      <c r="R10" s="558" t="s">
        <v>159</v>
      </c>
      <c r="S10" s="561" t="s">
        <v>158</v>
      </c>
      <c r="T10" s="562"/>
      <c r="U10" s="563"/>
      <c r="V10" s="558" t="s">
        <v>159</v>
      </c>
    </row>
    <row r="11" spans="1:24" ht="15" customHeight="1" x14ac:dyDescent="0.2">
      <c r="A11" s="551"/>
      <c r="B11" s="551"/>
      <c r="C11" s="567"/>
      <c r="D11" s="567"/>
      <c r="E11" s="567"/>
      <c r="F11" s="567"/>
      <c r="G11" s="555"/>
      <c r="H11" s="556"/>
      <c r="I11" s="557"/>
      <c r="J11" s="559"/>
      <c r="K11" s="564"/>
      <c r="L11" s="565"/>
      <c r="M11" s="566"/>
      <c r="N11" s="559"/>
      <c r="O11" s="564"/>
      <c r="P11" s="565"/>
      <c r="Q11" s="566"/>
      <c r="R11" s="559"/>
      <c r="S11" s="564"/>
      <c r="T11" s="565"/>
      <c r="U11" s="566"/>
      <c r="V11" s="559"/>
    </row>
    <row r="12" spans="1:24" ht="15" x14ac:dyDescent="0.2">
      <c r="A12" s="551"/>
      <c r="B12" s="551"/>
      <c r="C12" s="567"/>
      <c r="D12" s="567"/>
      <c r="E12" s="567"/>
      <c r="F12" s="567"/>
      <c r="G12" s="221" t="s">
        <v>270</v>
      </c>
      <c r="H12" s="221" t="s">
        <v>47</v>
      </c>
      <c r="I12" s="222" t="s">
        <v>48</v>
      </c>
      <c r="J12" s="560"/>
      <c r="K12" s="220" t="s">
        <v>270</v>
      </c>
      <c r="L12" s="220" t="s">
        <v>47</v>
      </c>
      <c r="M12" s="220" t="s">
        <v>48</v>
      </c>
      <c r="N12" s="560"/>
      <c r="O12" s="220" t="s">
        <v>270</v>
      </c>
      <c r="P12" s="220" t="s">
        <v>47</v>
      </c>
      <c r="Q12" s="220" t="s">
        <v>48</v>
      </c>
      <c r="R12" s="560"/>
      <c r="S12" s="220" t="s">
        <v>270</v>
      </c>
      <c r="T12" s="220" t="s">
        <v>47</v>
      </c>
      <c r="U12" s="220" t="s">
        <v>48</v>
      </c>
      <c r="V12" s="560"/>
    </row>
    <row r="13" spans="1:24" ht="15" x14ac:dyDescent="0.2">
      <c r="A13" s="220">
        <v>1</v>
      </c>
      <c r="B13" s="220">
        <v>2</v>
      </c>
      <c r="C13" s="220">
        <v>3</v>
      </c>
      <c r="D13" s="220">
        <v>4</v>
      </c>
      <c r="E13" s="220">
        <v>5</v>
      </c>
      <c r="F13" s="220">
        <v>6</v>
      </c>
      <c r="G13" s="220">
        <v>7</v>
      </c>
      <c r="H13" s="220">
        <v>8</v>
      </c>
      <c r="I13" s="220">
        <v>9</v>
      </c>
      <c r="J13" s="220">
        <v>10</v>
      </c>
      <c r="K13" s="220">
        <v>11</v>
      </c>
      <c r="L13" s="220">
        <v>12</v>
      </c>
      <c r="M13" s="220">
        <v>13</v>
      </c>
      <c r="N13" s="220">
        <v>14</v>
      </c>
      <c r="O13" s="220">
        <v>15</v>
      </c>
      <c r="P13" s="220">
        <v>16</v>
      </c>
      <c r="Q13" s="220">
        <v>17</v>
      </c>
      <c r="R13" s="220">
        <v>18</v>
      </c>
      <c r="S13" s="220">
        <v>19</v>
      </c>
      <c r="T13" s="220">
        <v>20</v>
      </c>
      <c r="U13" s="220">
        <v>21</v>
      </c>
      <c r="V13" s="220">
        <v>22</v>
      </c>
    </row>
    <row r="14" spans="1:24" ht="15" x14ac:dyDescent="0.2">
      <c r="A14" s="547" t="s">
        <v>222</v>
      </c>
      <c r="B14" s="548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</row>
    <row r="15" spans="1:24" ht="15" x14ac:dyDescent="0.2">
      <c r="A15" s="221">
        <v>1</v>
      </c>
      <c r="B15" s="223" t="s">
        <v>221</v>
      </c>
      <c r="C15" s="375">
        <v>51.5</v>
      </c>
      <c r="D15" s="375">
        <v>2.64</v>
      </c>
      <c r="E15" s="375">
        <v>81.34</v>
      </c>
      <c r="F15" s="220" t="s">
        <v>892</v>
      </c>
      <c r="G15" s="375">
        <v>2.64</v>
      </c>
      <c r="H15" s="375">
        <v>81.34</v>
      </c>
      <c r="I15" s="375">
        <v>81.34</v>
      </c>
      <c r="J15" s="220" t="s">
        <v>893</v>
      </c>
      <c r="K15" s="381">
        <v>0</v>
      </c>
      <c r="L15" s="381">
        <v>0</v>
      </c>
      <c r="M15" s="381">
        <v>0</v>
      </c>
      <c r="N15" s="381">
        <v>0</v>
      </c>
      <c r="O15" s="381">
        <v>0</v>
      </c>
      <c r="P15" s="381">
        <v>0</v>
      </c>
      <c r="Q15" s="381">
        <v>0</v>
      </c>
      <c r="R15" s="381">
        <v>0</v>
      </c>
      <c r="S15" s="381">
        <v>0</v>
      </c>
      <c r="T15" s="381">
        <v>0</v>
      </c>
      <c r="U15" s="381">
        <v>0</v>
      </c>
      <c r="V15" s="381">
        <v>0</v>
      </c>
    </row>
    <row r="16" spans="1:24" ht="45" x14ac:dyDescent="0.2">
      <c r="A16" s="221">
        <v>2</v>
      </c>
      <c r="B16" s="223" t="s">
        <v>160</v>
      </c>
      <c r="C16" s="376">
        <v>119.34</v>
      </c>
      <c r="D16" s="376">
        <v>3.66</v>
      </c>
      <c r="E16" s="376">
        <v>64.59</v>
      </c>
      <c r="F16" s="377" t="s">
        <v>894</v>
      </c>
      <c r="G16" s="376">
        <v>119.34</v>
      </c>
      <c r="H16" s="376">
        <v>3.66</v>
      </c>
      <c r="I16" s="376">
        <v>64.59</v>
      </c>
      <c r="J16" s="221" t="s">
        <v>895</v>
      </c>
      <c r="K16" s="379">
        <v>0</v>
      </c>
      <c r="L16" s="379">
        <v>0</v>
      </c>
      <c r="M16" s="379">
        <v>0</v>
      </c>
      <c r="N16" s="379">
        <v>0</v>
      </c>
      <c r="O16" s="379">
        <v>0</v>
      </c>
      <c r="P16" s="379">
        <v>0</v>
      </c>
      <c r="Q16" s="379">
        <v>0</v>
      </c>
      <c r="R16" s="379">
        <v>0</v>
      </c>
      <c r="S16" s="379">
        <v>0</v>
      </c>
      <c r="T16" s="379">
        <v>0</v>
      </c>
      <c r="U16" s="379">
        <v>0</v>
      </c>
      <c r="V16" s="379">
        <v>0</v>
      </c>
    </row>
    <row r="17" spans="1:24" ht="63" customHeight="1" x14ac:dyDescent="0.2">
      <c r="A17" s="221">
        <v>3</v>
      </c>
      <c r="B17" s="223" t="s">
        <v>161</v>
      </c>
      <c r="C17" s="376">
        <v>105.59</v>
      </c>
      <c r="D17" s="376">
        <v>2.1</v>
      </c>
      <c r="E17" s="376">
        <v>0</v>
      </c>
      <c r="F17" s="378" t="s">
        <v>896</v>
      </c>
      <c r="G17" s="376">
        <v>105.59</v>
      </c>
      <c r="H17" s="376">
        <v>2.1</v>
      </c>
      <c r="I17" s="376">
        <v>0</v>
      </c>
      <c r="J17" s="221" t="s">
        <v>937</v>
      </c>
      <c r="K17" s="379">
        <v>0</v>
      </c>
      <c r="L17" s="379">
        <v>0</v>
      </c>
      <c r="M17" s="379">
        <v>0</v>
      </c>
      <c r="N17" s="379">
        <v>0</v>
      </c>
      <c r="O17" s="379">
        <v>0</v>
      </c>
      <c r="P17" s="379">
        <v>0</v>
      </c>
      <c r="Q17" s="379">
        <v>0</v>
      </c>
      <c r="R17" s="379">
        <v>0</v>
      </c>
      <c r="S17" s="379">
        <v>0</v>
      </c>
      <c r="T17" s="379">
        <v>0</v>
      </c>
      <c r="U17" s="379">
        <v>0</v>
      </c>
      <c r="V17" s="379">
        <v>0</v>
      </c>
    </row>
    <row r="18" spans="1:24" ht="60" x14ac:dyDescent="0.2">
      <c r="A18" s="377">
        <v>4</v>
      </c>
      <c r="B18" s="462" t="s">
        <v>891</v>
      </c>
      <c r="C18" s="375">
        <v>105.58</v>
      </c>
      <c r="D18" s="375">
        <v>2.1</v>
      </c>
      <c r="E18" s="375">
        <v>0</v>
      </c>
      <c r="F18" s="380" t="s">
        <v>897</v>
      </c>
      <c r="G18" s="375">
        <v>105.58</v>
      </c>
      <c r="H18" s="375">
        <v>2.1</v>
      </c>
      <c r="I18" s="375">
        <v>0</v>
      </c>
      <c r="J18" s="220" t="s">
        <v>938</v>
      </c>
      <c r="K18" s="379">
        <v>0</v>
      </c>
      <c r="L18" s="379">
        <v>0</v>
      </c>
      <c r="M18" s="379">
        <v>0</v>
      </c>
      <c r="N18" s="379">
        <v>0</v>
      </c>
      <c r="O18" s="379">
        <v>0</v>
      </c>
      <c r="P18" s="379">
        <v>0</v>
      </c>
      <c r="Q18" s="379">
        <v>0</v>
      </c>
      <c r="R18" s="379">
        <v>0</v>
      </c>
      <c r="S18" s="379">
        <v>0</v>
      </c>
      <c r="T18" s="379">
        <v>0</v>
      </c>
      <c r="U18" s="379">
        <v>0</v>
      </c>
      <c r="V18" s="379">
        <v>0</v>
      </c>
    </row>
    <row r="19" spans="1:24" ht="15" x14ac:dyDescent="0.2">
      <c r="A19" s="547" t="s">
        <v>223</v>
      </c>
      <c r="B19" s="548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</row>
    <row r="20" spans="1:24" ht="15" x14ac:dyDescent="0.2">
      <c r="A20" s="220">
        <v>4</v>
      </c>
      <c r="B20" s="223" t="s">
        <v>210</v>
      </c>
      <c r="C20" s="379">
        <v>0</v>
      </c>
      <c r="D20" s="379">
        <v>0</v>
      </c>
      <c r="E20" s="379">
        <v>0</v>
      </c>
      <c r="F20" s="379">
        <v>0</v>
      </c>
      <c r="G20" s="379">
        <v>0</v>
      </c>
      <c r="H20" s="379">
        <v>0</v>
      </c>
      <c r="I20" s="379">
        <v>0</v>
      </c>
      <c r="J20" s="379">
        <v>0</v>
      </c>
      <c r="K20" s="379">
        <v>0</v>
      </c>
      <c r="L20" s="379">
        <v>0</v>
      </c>
      <c r="M20" s="379">
        <v>0</v>
      </c>
      <c r="N20" s="379">
        <v>0</v>
      </c>
      <c r="O20" s="379">
        <v>0</v>
      </c>
      <c r="P20" s="379">
        <v>0</v>
      </c>
      <c r="Q20" s="379">
        <v>0</v>
      </c>
      <c r="R20" s="379">
        <v>0</v>
      </c>
      <c r="S20" s="379">
        <v>0</v>
      </c>
      <c r="T20" s="379">
        <v>0</v>
      </c>
      <c r="U20" s="379">
        <v>0</v>
      </c>
      <c r="V20" s="379">
        <v>0</v>
      </c>
    </row>
    <row r="21" spans="1:24" ht="15" x14ac:dyDescent="0.2">
      <c r="A21" s="220">
        <v>5</v>
      </c>
      <c r="B21" s="223" t="s">
        <v>139</v>
      </c>
      <c r="C21" s="379">
        <v>0</v>
      </c>
      <c r="D21" s="379">
        <v>0</v>
      </c>
      <c r="E21" s="379">
        <v>0</v>
      </c>
      <c r="F21" s="379">
        <v>0</v>
      </c>
      <c r="G21" s="379">
        <v>0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0</v>
      </c>
      <c r="O21" s="379">
        <v>0</v>
      </c>
      <c r="P21" s="379">
        <v>0</v>
      </c>
      <c r="Q21" s="379">
        <v>0</v>
      </c>
      <c r="R21" s="379">
        <v>0</v>
      </c>
      <c r="S21" s="379">
        <v>0</v>
      </c>
      <c r="T21" s="379">
        <v>0</v>
      </c>
      <c r="U21" s="379">
        <v>0</v>
      </c>
      <c r="V21" s="379">
        <v>0</v>
      </c>
    </row>
    <row r="24" spans="1:24" ht="14.25" x14ac:dyDescent="0.2">
      <c r="A24" s="549" t="s">
        <v>174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49"/>
      <c r="U24" s="549"/>
      <c r="V24" s="549"/>
    </row>
    <row r="25" spans="1:24" ht="14.25" x14ac:dyDescent="0.2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</row>
    <row r="26" spans="1:24" x14ac:dyDescent="0.2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1:24" ht="15.75" x14ac:dyDescent="0.25">
      <c r="A27" s="108" t="s">
        <v>12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550" t="s">
        <v>13</v>
      </c>
      <c r="O27" s="550"/>
      <c r="P27" s="550"/>
      <c r="Q27" s="550"/>
      <c r="R27" s="550"/>
      <c r="S27" s="550"/>
      <c r="T27" s="550"/>
      <c r="U27" s="550"/>
      <c r="V27" s="550"/>
    </row>
    <row r="28" spans="1:24" ht="15.75" x14ac:dyDescent="0.2">
      <c r="A28" s="550" t="s">
        <v>14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</row>
    <row r="29" spans="1:24" ht="15.75" x14ac:dyDescent="0.2">
      <c r="A29" s="550" t="s">
        <v>15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369"/>
      <c r="X29" s="369"/>
    </row>
    <row r="30" spans="1:24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V30" s="369" t="s">
        <v>88</v>
      </c>
    </row>
  </sheetData>
  <mergeCells count="32">
    <mergeCell ref="V10:V12"/>
    <mergeCell ref="S10:U11"/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A14:B14"/>
    <mergeCell ref="A19:B19"/>
    <mergeCell ref="A24:V24"/>
    <mergeCell ref="N27:V27"/>
    <mergeCell ref="A28:V28"/>
    <mergeCell ref="A29:V29"/>
  </mergeCells>
  <printOptions horizontalCentered="1"/>
  <pageMargins left="0.70866141732283472" right="0.45" top="0.23622047244094491" bottom="0" header="0.31496062992125984" footer="0.31496062992125984"/>
  <pageSetup paperSize="9" scale="58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Normal="70" zoomScaleSheetLayoutView="100" workbookViewId="0">
      <selection activeCell="F14" sqref="F14:H17"/>
    </sheetView>
  </sheetViews>
  <sheetFormatPr defaultRowHeight="12.75" x14ac:dyDescent="0.2"/>
  <cols>
    <col min="1" max="1" width="5.5703125" style="306" customWidth="1"/>
    <col min="2" max="2" width="8.85546875" style="306" customWidth="1"/>
    <col min="3" max="3" width="10.28515625" style="306" customWidth="1"/>
    <col min="4" max="4" width="12.85546875" style="306" customWidth="1"/>
    <col min="5" max="5" width="8.7109375" style="291" customWidth="1"/>
    <col min="6" max="7" width="8" style="291" customWidth="1"/>
    <col min="8" max="10" width="8.140625" style="291" customWidth="1"/>
    <col min="11" max="11" width="8.42578125" style="291" customWidth="1"/>
    <col min="12" max="12" width="8.140625" style="291" customWidth="1"/>
    <col min="13" max="13" width="11.28515625" style="291" customWidth="1"/>
    <col min="14" max="14" width="11.85546875" style="291" customWidth="1"/>
    <col min="15" max="16384" width="9.140625" style="291"/>
  </cols>
  <sheetData>
    <row r="1" spans="1:14" ht="12.75" customHeight="1" x14ac:dyDescent="0.2">
      <c r="D1" s="866"/>
      <c r="E1" s="866"/>
      <c r="F1" s="306"/>
      <c r="G1" s="306"/>
      <c r="H1" s="306"/>
      <c r="I1" s="306"/>
      <c r="J1" s="306"/>
      <c r="K1" s="306"/>
      <c r="L1" s="306"/>
      <c r="M1" s="868" t="s">
        <v>755</v>
      </c>
      <c r="N1" s="868"/>
    </row>
    <row r="2" spans="1:14" ht="15.75" x14ac:dyDescent="0.2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</row>
    <row r="3" spans="1:14" ht="18" x14ac:dyDescent="0.25">
      <c r="A3" s="865" t="s">
        <v>666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</row>
    <row r="4" spans="1:14" ht="9.75" customHeight="1" x14ac:dyDescent="0.2">
      <c r="A4" s="889" t="s">
        <v>752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</row>
    <row r="5" spans="1:14" s="292" customFormat="1" ht="18.75" customHeight="1" x14ac:dyDescent="0.2">
      <c r="A5" s="889"/>
      <c r="B5" s="889"/>
      <c r="C5" s="889"/>
      <c r="D5" s="889"/>
      <c r="E5" s="889"/>
      <c r="F5" s="889"/>
      <c r="G5" s="889"/>
      <c r="H5" s="889"/>
      <c r="I5" s="889"/>
      <c r="J5" s="889"/>
      <c r="K5" s="889"/>
      <c r="L5" s="889"/>
      <c r="M5" s="889"/>
      <c r="N5" s="889"/>
    </row>
    <row r="6" spans="1:14" x14ac:dyDescent="0.2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</row>
    <row r="7" spans="1:14" x14ac:dyDescent="0.2">
      <c r="A7" s="859" t="s">
        <v>170</v>
      </c>
      <c r="B7" s="859"/>
      <c r="D7" s="344"/>
      <c r="E7" s="306"/>
      <c r="F7" s="306"/>
      <c r="G7" s="306"/>
      <c r="H7" s="855"/>
      <c r="I7" s="855"/>
      <c r="J7" s="855"/>
      <c r="K7" s="855"/>
      <c r="L7" s="855"/>
      <c r="M7" s="855"/>
      <c r="N7" s="855"/>
    </row>
    <row r="8" spans="1:14" ht="24.75" customHeight="1" x14ac:dyDescent="0.2">
      <c r="A8" s="747" t="s">
        <v>2</v>
      </c>
      <c r="B8" s="747" t="s">
        <v>3</v>
      </c>
      <c r="C8" s="869" t="s">
        <v>515</v>
      </c>
      <c r="D8" s="860" t="s">
        <v>89</v>
      </c>
      <c r="E8" s="856" t="s">
        <v>90</v>
      </c>
      <c r="F8" s="857"/>
      <c r="G8" s="857"/>
      <c r="H8" s="858"/>
      <c r="I8" s="856" t="s">
        <v>745</v>
      </c>
      <c r="J8" s="857"/>
      <c r="K8" s="857"/>
      <c r="L8" s="857"/>
      <c r="M8" s="857"/>
      <c r="N8" s="857"/>
    </row>
    <row r="9" spans="1:14" ht="44.45" customHeight="1" x14ac:dyDescent="0.2">
      <c r="A9" s="747"/>
      <c r="B9" s="747"/>
      <c r="C9" s="870"/>
      <c r="D9" s="861"/>
      <c r="E9" s="365" t="s">
        <v>95</v>
      </c>
      <c r="F9" s="365" t="s">
        <v>22</v>
      </c>
      <c r="G9" s="365" t="s">
        <v>46</v>
      </c>
      <c r="H9" s="365" t="s">
        <v>853</v>
      </c>
      <c r="I9" s="345" t="s">
        <v>19</v>
      </c>
      <c r="J9" s="345" t="s">
        <v>746</v>
      </c>
      <c r="K9" s="345" t="s">
        <v>747</v>
      </c>
      <c r="L9" s="345" t="s">
        <v>748</v>
      </c>
      <c r="M9" s="345" t="s">
        <v>749</v>
      </c>
      <c r="N9" s="345" t="s">
        <v>750</v>
      </c>
    </row>
    <row r="10" spans="1:14" s="293" customFormat="1" x14ac:dyDescent="0.2">
      <c r="A10" s="345">
        <v>1</v>
      </c>
      <c r="B10" s="345">
        <v>2</v>
      </c>
      <c r="C10" s="345">
        <v>3</v>
      </c>
      <c r="D10" s="345">
        <v>8</v>
      </c>
      <c r="E10" s="345">
        <v>9</v>
      </c>
      <c r="F10" s="345">
        <v>10</v>
      </c>
      <c r="G10" s="345">
        <v>11</v>
      </c>
      <c r="H10" s="345">
        <v>12</v>
      </c>
      <c r="I10" s="345">
        <v>13</v>
      </c>
      <c r="J10" s="345">
        <v>14</v>
      </c>
      <c r="K10" s="345">
        <v>15</v>
      </c>
      <c r="L10" s="345">
        <v>16</v>
      </c>
      <c r="M10" s="345">
        <v>17</v>
      </c>
      <c r="N10" s="345">
        <v>18</v>
      </c>
    </row>
    <row r="11" spans="1:14" x14ac:dyDescent="0.2">
      <c r="A11" s="310">
        <v>1</v>
      </c>
      <c r="B11" s="311"/>
      <c r="C11" s="311"/>
      <c r="D11" s="347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 x14ac:dyDescent="0.2">
      <c r="A12" s="310">
        <v>2</v>
      </c>
      <c r="B12" s="311"/>
      <c r="C12" s="311"/>
      <c r="D12" s="347"/>
      <c r="E12" s="311"/>
      <c r="F12" s="311"/>
      <c r="G12" s="311"/>
      <c r="H12" s="311"/>
      <c r="I12" s="311"/>
      <c r="J12" s="311"/>
      <c r="K12" s="311"/>
      <c r="L12" s="311"/>
      <c r="M12" s="311"/>
      <c r="N12" s="311"/>
    </row>
    <row r="13" spans="1:14" ht="13.5" thickBot="1" x14ac:dyDescent="0.25">
      <c r="A13" s="310">
        <v>3</v>
      </c>
      <c r="B13" s="311"/>
      <c r="C13" s="311"/>
      <c r="D13" s="347"/>
      <c r="E13" s="311"/>
      <c r="F13" s="437"/>
      <c r="G13" s="437"/>
      <c r="H13" s="437"/>
      <c r="I13" s="311"/>
      <c r="J13" s="311"/>
      <c r="K13" s="311"/>
      <c r="L13" s="311"/>
      <c r="M13" s="311"/>
      <c r="N13" s="311"/>
    </row>
    <row r="14" spans="1:14" x14ac:dyDescent="0.2">
      <c r="A14" s="310">
        <v>4</v>
      </c>
      <c r="B14" s="311"/>
      <c r="C14" s="311"/>
      <c r="D14" s="347"/>
      <c r="E14" s="435"/>
      <c r="F14" s="880" t="s">
        <v>907</v>
      </c>
      <c r="G14" s="881"/>
      <c r="H14" s="882"/>
      <c r="I14" s="436"/>
      <c r="J14" s="311"/>
      <c r="K14" s="311"/>
      <c r="L14" s="311"/>
      <c r="M14" s="311"/>
      <c r="N14" s="311"/>
    </row>
    <row r="15" spans="1:14" x14ac:dyDescent="0.2">
      <c r="A15" s="310">
        <v>5</v>
      </c>
      <c r="B15" s="311"/>
      <c r="C15" s="311"/>
      <c r="D15" s="347"/>
      <c r="E15" s="435"/>
      <c r="F15" s="883"/>
      <c r="G15" s="884"/>
      <c r="H15" s="885"/>
      <c r="I15" s="436"/>
      <c r="J15" s="311"/>
      <c r="K15" s="311"/>
      <c r="L15" s="311"/>
      <c r="M15" s="311"/>
      <c r="N15" s="311"/>
    </row>
    <row r="16" spans="1:14" x14ac:dyDescent="0.2">
      <c r="A16" s="310">
        <v>6</v>
      </c>
      <c r="B16" s="311"/>
      <c r="C16" s="311"/>
      <c r="D16" s="347"/>
      <c r="E16" s="435"/>
      <c r="F16" s="883"/>
      <c r="G16" s="884"/>
      <c r="H16" s="885"/>
      <c r="I16" s="436"/>
      <c r="J16" s="311"/>
      <c r="K16" s="311"/>
      <c r="L16" s="311"/>
      <c r="M16" s="311"/>
      <c r="N16" s="311"/>
    </row>
    <row r="17" spans="1:14" ht="13.5" thickBot="1" x14ac:dyDescent="0.25">
      <c r="A17" s="310">
        <v>7</v>
      </c>
      <c r="B17" s="311"/>
      <c r="C17" s="311"/>
      <c r="D17" s="347"/>
      <c r="E17" s="435"/>
      <c r="F17" s="886"/>
      <c r="G17" s="887"/>
      <c r="H17" s="888"/>
      <c r="I17" s="436"/>
      <c r="J17" s="311"/>
      <c r="K17" s="311"/>
      <c r="L17" s="311"/>
      <c r="M17" s="311"/>
      <c r="N17" s="311"/>
    </row>
    <row r="18" spans="1:14" x14ac:dyDescent="0.2">
      <c r="A18" s="310">
        <v>8</v>
      </c>
      <c r="B18" s="311"/>
      <c r="C18" s="311"/>
      <c r="D18" s="347"/>
      <c r="E18" s="311"/>
      <c r="F18" s="438"/>
      <c r="G18" s="438"/>
      <c r="H18" s="438"/>
      <c r="I18" s="311"/>
      <c r="J18" s="311"/>
      <c r="K18" s="311"/>
      <c r="L18" s="311"/>
      <c r="M18" s="311"/>
      <c r="N18" s="311"/>
    </row>
    <row r="19" spans="1:14" x14ac:dyDescent="0.2">
      <c r="A19" s="310">
        <v>9</v>
      </c>
      <c r="B19" s="311"/>
      <c r="C19" s="311"/>
      <c r="D19" s="347"/>
      <c r="E19" s="311"/>
      <c r="F19" s="311"/>
      <c r="G19" s="311"/>
      <c r="H19" s="311"/>
      <c r="I19" s="311"/>
      <c r="J19" s="311"/>
      <c r="K19" s="311"/>
      <c r="L19" s="311"/>
      <c r="M19" s="311"/>
      <c r="N19" s="311"/>
    </row>
    <row r="20" spans="1:14" x14ac:dyDescent="0.2">
      <c r="A20" s="310">
        <v>10</v>
      </c>
      <c r="B20" s="311"/>
      <c r="C20" s="311"/>
      <c r="D20" s="347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x14ac:dyDescent="0.2">
      <c r="A21" s="310">
        <v>11</v>
      </c>
      <c r="B21" s="311"/>
      <c r="C21" s="311"/>
      <c r="D21" s="347"/>
      <c r="E21" s="311"/>
      <c r="F21" s="311"/>
      <c r="G21" s="311"/>
      <c r="H21" s="311"/>
      <c r="I21" s="311"/>
      <c r="J21" s="311"/>
      <c r="K21" s="311"/>
      <c r="L21" s="311"/>
      <c r="M21" s="311"/>
      <c r="N21" s="311"/>
    </row>
    <row r="22" spans="1:14" x14ac:dyDescent="0.2">
      <c r="A22" s="313" t="s">
        <v>7</v>
      </c>
      <c r="B22" s="311"/>
      <c r="C22" s="311"/>
      <c r="D22" s="347"/>
      <c r="E22" s="311"/>
      <c r="F22" s="311"/>
      <c r="G22" s="311"/>
      <c r="H22" s="311"/>
      <c r="I22" s="311"/>
      <c r="J22" s="311"/>
      <c r="K22" s="311"/>
      <c r="L22" s="311"/>
      <c r="M22" s="311"/>
      <c r="N22" s="311"/>
    </row>
    <row r="23" spans="1:14" x14ac:dyDescent="0.2">
      <c r="A23" s="313" t="s">
        <v>7</v>
      </c>
      <c r="B23" s="311"/>
      <c r="C23" s="311"/>
      <c r="D23" s="347"/>
      <c r="E23" s="311"/>
      <c r="F23" s="311"/>
      <c r="G23" s="311"/>
      <c r="H23" s="311"/>
      <c r="I23" s="311"/>
      <c r="J23" s="311"/>
      <c r="K23" s="311"/>
      <c r="L23" s="311"/>
      <c r="M23" s="311"/>
      <c r="N23" s="311"/>
    </row>
    <row r="24" spans="1:14" x14ac:dyDescent="0.2">
      <c r="A24" s="313" t="s">
        <v>7</v>
      </c>
      <c r="B24" s="311"/>
      <c r="C24" s="311"/>
      <c r="D24" s="347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 x14ac:dyDescent="0.2">
      <c r="A25" s="314"/>
      <c r="B25" s="314"/>
      <c r="C25" s="314"/>
      <c r="D25" s="314"/>
      <c r="E25" s="306"/>
      <c r="F25" s="306"/>
      <c r="G25" s="306"/>
      <c r="H25" s="306"/>
      <c r="I25" s="306"/>
      <c r="J25" s="306"/>
      <c r="K25" s="306"/>
      <c r="L25" s="306"/>
      <c r="M25" s="306"/>
      <c r="N25" s="306"/>
    </row>
    <row r="26" spans="1:14" x14ac:dyDescent="0.2">
      <c r="A26" s="315"/>
      <c r="B26" s="316"/>
      <c r="C26" s="316"/>
      <c r="D26" s="314"/>
      <c r="E26" s="306"/>
      <c r="F26" s="306"/>
      <c r="G26" s="306"/>
      <c r="H26" s="306"/>
      <c r="I26" s="306"/>
      <c r="J26" s="306"/>
      <c r="K26" s="306"/>
      <c r="L26" s="306"/>
      <c r="M26" s="306"/>
      <c r="N26" s="306"/>
    </row>
    <row r="27" spans="1:14" x14ac:dyDescent="0.2">
      <c r="A27" s="317"/>
      <c r="B27" s="317"/>
      <c r="C27" s="317"/>
      <c r="E27" s="306"/>
      <c r="F27" s="306"/>
      <c r="G27" s="306"/>
      <c r="H27" s="306"/>
      <c r="I27" s="306"/>
      <c r="J27" s="306"/>
      <c r="K27" s="306"/>
      <c r="L27" s="306"/>
      <c r="M27" s="306"/>
      <c r="N27" s="306"/>
    </row>
    <row r="28" spans="1:14" x14ac:dyDescent="0.2">
      <c r="A28" s="317"/>
      <c r="B28" s="317"/>
      <c r="C28" s="317"/>
      <c r="E28" s="306"/>
      <c r="F28" s="306"/>
      <c r="G28" s="306"/>
      <c r="H28" s="306"/>
      <c r="I28" s="306"/>
      <c r="J28" s="306"/>
      <c r="K28" s="306"/>
      <c r="L28" s="306"/>
      <c r="M28" s="306"/>
      <c r="N28" s="306"/>
    </row>
    <row r="29" spans="1:14" x14ac:dyDescent="0.2">
      <c r="A29" s="317"/>
      <c r="B29" s="317"/>
      <c r="C29" s="317"/>
      <c r="E29" s="306"/>
      <c r="F29" s="306"/>
      <c r="G29" s="306"/>
      <c r="H29" s="306"/>
      <c r="I29" s="306"/>
      <c r="J29" s="306"/>
      <c r="K29" s="306"/>
      <c r="L29" s="306"/>
      <c r="M29" s="306"/>
      <c r="N29" s="306"/>
    </row>
    <row r="30" spans="1:14" x14ac:dyDescent="0.2">
      <c r="A30" s="317"/>
      <c r="B30" s="317"/>
      <c r="C30" s="317"/>
      <c r="E30" s="306"/>
      <c r="F30" s="306"/>
      <c r="G30" s="306"/>
      <c r="H30" s="306"/>
      <c r="I30" s="306"/>
      <c r="J30" s="306"/>
      <c r="K30" s="306"/>
      <c r="L30" s="306"/>
      <c r="M30" s="306"/>
      <c r="N30" s="306"/>
    </row>
    <row r="31" spans="1:14" x14ac:dyDescent="0.2">
      <c r="A31" s="317" t="s">
        <v>12</v>
      </c>
      <c r="D31" s="317"/>
      <c r="E31" s="306"/>
      <c r="F31" s="317"/>
      <c r="G31" s="317"/>
      <c r="H31" s="317"/>
      <c r="I31" s="317"/>
      <c r="J31" s="317"/>
      <c r="K31" s="317"/>
      <c r="L31" s="317"/>
      <c r="M31" s="317"/>
      <c r="N31" s="317"/>
    </row>
    <row r="32" spans="1:14" ht="12.75" customHeight="1" x14ac:dyDescent="0.2">
      <c r="E32" s="317"/>
      <c r="F32" s="862" t="s">
        <v>14</v>
      </c>
      <c r="G32" s="862"/>
      <c r="H32" s="862"/>
      <c r="I32" s="862"/>
      <c r="J32" s="862"/>
      <c r="K32" s="862"/>
      <c r="L32" s="862"/>
      <c r="M32" s="862"/>
      <c r="N32" s="862"/>
    </row>
    <row r="33" spans="1:14" ht="12.75" customHeight="1" x14ac:dyDescent="0.2">
      <c r="E33" s="862" t="s">
        <v>91</v>
      </c>
      <c r="F33" s="862"/>
      <c r="G33" s="862"/>
      <c r="H33" s="862"/>
      <c r="I33" s="862"/>
      <c r="J33" s="862"/>
      <c r="K33" s="862"/>
      <c r="L33" s="862"/>
      <c r="M33" s="862"/>
      <c r="N33" s="862"/>
    </row>
    <row r="34" spans="1:14" x14ac:dyDescent="0.2">
      <c r="A34" s="317"/>
      <c r="B34" s="317"/>
      <c r="E34" s="306"/>
      <c r="F34" s="317"/>
      <c r="G34" s="317"/>
      <c r="H34" s="317"/>
      <c r="I34" s="317"/>
      <c r="J34" s="317"/>
      <c r="K34" s="317"/>
      <c r="L34" s="317"/>
      <c r="M34" s="317"/>
      <c r="N34" s="317"/>
    </row>
    <row r="36" spans="1:14" x14ac:dyDescent="0.2">
      <c r="A36" s="854"/>
      <c r="B36" s="854"/>
      <c r="C36" s="854"/>
      <c r="D36" s="854"/>
      <c r="E36" s="854"/>
      <c r="F36" s="854"/>
      <c r="G36" s="854"/>
      <c r="H36" s="854"/>
      <c r="I36" s="854"/>
      <c r="J36" s="854"/>
      <c r="K36" s="854"/>
      <c r="L36" s="854"/>
      <c r="M36" s="854"/>
      <c r="N36" s="854"/>
    </row>
  </sheetData>
  <mergeCells count="18">
    <mergeCell ref="F14:H17"/>
    <mergeCell ref="I8:N8"/>
    <mergeCell ref="A6:N6"/>
    <mergeCell ref="D1:E1"/>
    <mergeCell ref="M1:N1"/>
    <mergeCell ref="A2:N2"/>
    <mergeCell ref="A3:N3"/>
    <mergeCell ref="A4:N5"/>
    <mergeCell ref="F32:N32"/>
    <mergeCell ref="E33:N33"/>
    <mergeCell ref="A36:N36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Normal="70" zoomScaleSheetLayoutView="100" workbookViewId="0">
      <selection activeCell="E12" sqref="E12:H14"/>
    </sheetView>
  </sheetViews>
  <sheetFormatPr defaultRowHeight="12.75" x14ac:dyDescent="0.2"/>
  <cols>
    <col min="1" max="1" width="5.5703125" style="306" customWidth="1"/>
    <col min="2" max="2" width="8.85546875" style="306" customWidth="1"/>
    <col min="3" max="3" width="10.28515625" style="306" customWidth="1"/>
    <col min="4" max="4" width="12.85546875" style="306" customWidth="1"/>
    <col min="5" max="5" width="8.7109375" style="291" customWidth="1"/>
    <col min="6" max="7" width="8" style="291" customWidth="1"/>
    <col min="8" max="10" width="8.140625" style="291" customWidth="1"/>
    <col min="11" max="11" width="8.42578125" style="291" customWidth="1"/>
    <col min="12" max="12" width="8.140625" style="291" customWidth="1"/>
    <col min="13" max="13" width="11.28515625" style="291" customWidth="1"/>
    <col min="14" max="14" width="11.85546875" style="291" customWidth="1"/>
    <col min="15" max="16384" width="9.140625" style="291"/>
  </cols>
  <sheetData>
    <row r="1" spans="1:14" ht="12.75" customHeight="1" x14ac:dyDescent="0.2">
      <c r="D1" s="866"/>
      <c r="E1" s="866"/>
      <c r="F1" s="306"/>
      <c r="G1" s="306"/>
      <c r="H1" s="306"/>
      <c r="I1" s="306"/>
      <c r="J1" s="306"/>
      <c r="K1" s="306"/>
      <c r="L1" s="306"/>
      <c r="M1" s="868" t="s">
        <v>778</v>
      </c>
      <c r="N1" s="868"/>
    </row>
    <row r="2" spans="1:14" ht="15.75" x14ac:dyDescent="0.25">
      <c r="A2" s="864" t="s">
        <v>0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</row>
    <row r="3" spans="1:14" ht="18" x14ac:dyDescent="0.25">
      <c r="A3" s="865" t="s">
        <v>666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</row>
    <row r="4" spans="1:14" ht="9.75" customHeight="1" x14ac:dyDescent="0.2">
      <c r="A4" s="889" t="s">
        <v>777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</row>
    <row r="5" spans="1:14" s="292" customFormat="1" ht="18.75" customHeight="1" x14ac:dyDescent="0.2">
      <c r="A5" s="889"/>
      <c r="B5" s="889"/>
      <c r="C5" s="889"/>
      <c r="D5" s="889"/>
      <c r="E5" s="889"/>
      <c r="F5" s="889"/>
      <c r="G5" s="889"/>
      <c r="H5" s="889"/>
      <c r="I5" s="889"/>
      <c r="J5" s="889"/>
      <c r="K5" s="889"/>
      <c r="L5" s="889"/>
      <c r="M5" s="889"/>
      <c r="N5" s="889"/>
    </row>
    <row r="6" spans="1:14" x14ac:dyDescent="0.2">
      <c r="A6" s="867"/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867"/>
      <c r="N6" s="867"/>
    </row>
    <row r="7" spans="1:14" x14ac:dyDescent="0.2">
      <c r="A7" s="859" t="s">
        <v>170</v>
      </c>
      <c r="B7" s="859"/>
      <c r="D7" s="344"/>
      <c r="E7" s="306"/>
      <c r="F7" s="306"/>
      <c r="G7" s="306"/>
      <c r="H7" s="855"/>
      <c r="I7" s="855"/>
      <c r="J7" s="855"/>
      <c r="K7" s="855"/>
      <c r="L7" s="855"/>
      <c r="M7" s="855"/>
      <c r="N7" s="855"/>
    </row>
    <row r="8" spans="1:14" ht="24.75" customHeight="1" x14ac:dyDescent="0.2">
      <c r="A8" s="747" t="s">
        <v>2</v>
      </c>
      <c r="B8" s="747" t="s">
        <v>3</v>
      </c>
      <c r="C8" s="869" t="s">
        <v>515</v>
      </c>
      <c r="D8" s="860" t="s">
        <v>89</v>
      </c>
      <c r="E8" s="856" t="s">
        <v>90</v>
      </c>
      <c r="F8" s="857"/>
      <c r="G8" s="857"/>
      <c r="H8" s="858"/>
      <c r="I8" s="856" t="s">
        <v>745</v>
      </c>
      <c r="J8" s="857"/>
      <c r="K8" s="857"/>
      <c r="L8" s="857"/>
      <c r="M8" s="857"/>
      <c r="N8" s="857"/>
    </row>
    <row r="9" spans="1:14" ht="44.45" customHeight="1" x14ac:dyDescent="0.2">
      <c r="A9" s="747"/>
      <c r="B9" s="747"/>
      <c r="C9" s="870"/>
      <c r="D9" s="861"/>
      <c r="E9" s="366" t="s">
        <v>95</v>
      </c>
      <c r="F9" s="366" t="s">
        <v>22</v>
      </c>
      <c r="G9" s="366" t="s">
        <v>46</v>
      </c>
      <c r="H9" s="366" t="s">
        <v>853</v>
      </c>
      <c r="I9" s="345" t="s">
        <v>19</v>
      </c>
      <c r="J9" s="345" t="s">
        <v>746</v>
      </c>
      <c r="K9" s="345" t="s">
        <v>747</v>
      </c>
      <c r="L9" s="345" t="s">
        <v>748</v>
      </c>
      <c r="M9" s="345" t="s">
        <v>749</v>
      </c>
      <c r="N9" s="345" t="s">
        <v>750</v>
      </c>
    </row>
    <row r="10" spans="1:14" s="293" customFormat="1" x14ac:dyDescent="0.2">
      <c r="A10" s="345">
        <v>1</v>
      </c>
      <c r="B10" s="345">
        <v>2</v>
      </c>
      <c r="C10" s="345">
        <v>3</v>
      </c>
      <c r="D10" s="345">
        <v>8</v>
      </c>
      <c r="E10" s="345">
        <v>9</v>
      </c>
      <c r="F10" s="345">
        <v>10</v>
      </c>
      <c r="G10" s="345">
        <v>11</v>
      </c>
      <c r="H10" s="345">
        <v>12</v>
      </c>
      <c r="I10" s="345">
        <v>13</v>
      </c>
      <c r="J10" s="345">
        <v>14</v>
      </c>
      <c r="K10" s="345">
        <v>15</v>
      </c>
      <c r="L10" s="345">
        <v>16</v>
      </c>
      <c r="M10" s="345">
        <v>17</v>
      </c>
      <c r="N10" s="345">
        <v>18</v>
      </c>
    </row>
    <row r="11" spans="1:14" ht="13.5" thickBot="1" x14ac:dyDescent="0.25">
      <c r="A11" s="310">
        <v>1</v>
      </c>
      <c r="B11" s="311"/>
      <c r="C11" s="311"/>
      <c r="D11" s="347"/>
      <c r="E11" s="437"/>
      <c r="F11" s="437"/>
      <c r="G11" s="437"/>
      <c r="H11" s="437"/>
      <c r="I11" s="311"/>
      <c r="J11" s="311"/>
      <c r="K11" s="311"/>
      <c r="L11" s="311"/>
      <c r="M11" s="311"/>
      <c r="N11" s="311"/>
    </row>
    <row r="12" spans="1:14" x14ac:dyDescent="0.2">
      <c r="A12" s="310">
        <v>2</v>
      </c>
      <c r="B12" s="311"/>
      <c r="C12" s="311"/>
      <c r="D12" s="347"/>
      <c r="E12" s="871" t="s">
        <v>907</v>
      </c>
      <c r="F12" s="872"/>
      <c r="G12" s="872"/>
      <c r="H12" s="873"/>
      <c r="I12" s="436"/>
      <c r="J12" s="311"/>
      <c r="K12" s="311"/>
      <c r="L12" s="311"/>
      <c r="M12" s="311"/>
      <c r="N12" s="311"/>
    </row>
    <row r="13" spans="1:14" x14ac:dyDescent="0.2">
      <c r="A13" s="310">
        <v>3</v>
      </c>
      <c r="B13" s="311"/>
      <c r="C13" s="311"/>
      <c r="D13" s="347"/>
      <c r="E13" s="874"/>
      <c r="F13" s="875"/>
      <c r="G13" s="875"/>
      <c r="H13" s="876"/>
      <c r="I13" s="436"/>
      <c r="J13" s="311"/>
      <c r="K13" s="311"/>
      <c r="L13" s="311"/>
      <c r="M13" s="311"/>
      <c r="N13" s="311"/>
    </row>
    <row r="14" spans="1:14" ht="13.5" thickBot="1" x14ac:dyDescent="0.25">
      <c r="A14" s="310">
        <v>4</v>
      </c>
      <c r="B14" s="311"/>
      <c r="C14" s="311"/>
      <c r="D14" s="347"/>
      <c r="E14" s="877"/>
      <c r="F14" s="878"/>
      <c r="G14" s="878"/>
      <c r="H14" s="879"/>
      <c r="I14" s="436"/>
      <c r="J14" s="311"/>
      <c r="K14" s="311"/>
      <c r="L14" s="311"/>
      <c r="M14" s="311"/>
      <c r="N14" s="311"/>
    </row>
    <row r="15" spans="1:14" x14ac:dyDescent="0.2">
      <c r="A15" s="310">
        <v>5</v>
      </c>
      <c r="B15" s="311"/>
      <c r="C15" s="311"/>
      <c r="D15" s="347"/>
      <c r="E15" s="438"/>
      <c r="F15" s="438"/>
      <c r="G15" s="438"/>
      <c r="H15" s="438"/>
      <c r="I15" s="311"/>
      <c r="J15" s="311"/>
      <c r="K15" s="311"/>
      <c r="L15" s="311"/>
      <c r="M15" s="311"/>
      <c r="N15" s="311"/>
    </row>
    <row r="16" spans="1:14" x14ac:dyDescent="0.2">
      <c r="A16" s="310">
        <v>6</v>
      </c>
      <c r="B16" s="311"/>
      <c r="C16" s="311"/>
      <c r="D16" s="347"/>
      <c r="E16" s="311"/>
      <c r="F16" s="311"/>
      <c r="G16" s="311"/>
      <c r="H16" s="311"/>
      <c r="I16" s="311"/>
      <c r="J16" s="311"/>
      <c r="K16" s="311"/>
      <c r="L16" s="311"/>
      <c r="M16" s="311"/>
      <c r="N16" s="311"/>
    </row>
    <row r="17" spans="1:14" x14ac:dyDescent="0.2">
      <c r="A17" s="310">
        <v>7</v>
      </c>
      <c r="B17" s="311"/>
      <c r="C17" s="311"/>
      <c r="D17" s="347"/>
      <c r="E17" s="311"/>
      <c r="F17" s="311"/>
      <c r="G17" s="311"/>
      <c r="H17" s="311"/>
      <c r="I17" s="311"/>
      <c r="J17" s="311"/>
      <c r="K17" s="311"/>
      <c r="L17" s="311"/>
      <c r="M17" s="311"/>
      <c r="N17" s="311"/>
    </row>
    <row r="18" spans="1:14" x14ac:dyDescent="0.2">
      <c r="A18" s="314"/>
      <c r="B18" s="314"/>
      <c r="C18" s="314"/>
      <c r="D18" s="314"/>
      <c r="E18" s="306"/>
      <c r="F18" s="306"/>
      <c r="G18" s="306"/>
      <c r="H18" s="306"/>
      <c r="I18" s="306"/>
      <c r="J18" s="306"/>
      <c r="K18" s="306"/>
      <c r="L18" s="306"/>
      <c r="M18" s="306"/>
      <c r="N18" s="306"/>
    </row>
    <row r="19" spans="1:14" x14ac:dyDescent="0.2">
      <c r="A19" s="315"/>
      <c r="B19" s="316"/>
      <c r="C19" s="316"/>
      <c r="D19" s="314"/>
      <c r="E19" s="306"/>
      <c r="F19" s="306"/>
      <c r="G19" s="306"/>
      <c r="H19" s="306"/>
      <c r="I19" s="306"/>
      <c r="J19" s="306"/>
      <c r="K19" s="306"/>
      <c r="L19" s="306"/>
      <c r="M19" s="306"/>
      <c r="N19" s="306"/>
    </row>
    <row r="20" spans="1:14" x14ac:dyDescent="0.2">
      <c r="A20" s="317"/>
      <c r="B20" s="317"/>
      <c r="C20" s="317"/>
      <c r="E20" s="306"/>
      <c r="F20" s="306"/>
      <c r="G20" s="306"/>
      <c r="H20" s="306"/>
      <c r="I20" s="306"/>
      <c r="J20" s="306"/>
      <c r="K20" s="306"/>
      <c r="L20" s="306"/>
      <c r="M20" s="306"/>
      <c r="N20" s="306"/>
    </row>
    <row r="21" spans="1:14" x14ac:dyDescent="0.2">
      <c r="A21" s="317"/>
      <c r="B21" s="317"/>
      <c r="C21" s="317"/>
      <c r="E21" s="306"/>
      <c r="F21" s="306"/>
      <c r="G21" s="306"/>
      <c r="H21" s="306"/>
      <c r="I21" s="306"/>
      <c r="J21" s="306"/>
      <c r="K21" s="306"/>
      <c r="L21" s="306"/>
      <c r="M21" s="306"/>
      <c r="N21" s="306"/>
    </row>
    <row r="22" spans="1:14" x14ac:dyDescent="0.2">
      <c r="A22" s="317"/>
      <c r="B22" s="317"/>
      <c r="C22" s="317"/>
      <c r="E22" s="306"/>
      <c r="F22" s="306"/>
      <c r="G22" s="306"/>
      <c r="H22" s="306"/>
      <c r="I22" s="306"/>
      <c r="J22" s="306"/>
      <c r="K22" s="306"/>
      <c r="L22" s="306"/>
      <c r="M22" s="306"/>
      <c r="N22" s="306"/>
    </row>
    <row r="23" spans="1:14" x14ac:dyDescent="0.2">
      <c r="A23" s="317"/>
      <c r="B23" s="317"/>
      <c r="C23" s="317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4" x14ac:dyDescent="0.2">
      <c r="A24" s="317" t="s">
        <v>12</v>
      </c>
      <c r="D24" s="317"/>
      <c r="E24" s="306"/>
      <c r="F24" s="317"/>
      <c r="G24" s="317"/>
      <c r="H24" s="317"/>
      <c r="I24" s="317"/>
      <c r="J24" s="317"/>
      <c r="K24" s="317"/>
      <c r="L24" s="317"/>
      <c r="M24" s="317"/>
      <c r="N24" s="317"/>
    </row>
    <row r="25" spans="1:14" ht="12.75" customHeight="1" x14ac:dyDescent="0.2">
      <c r="E25" s="317"/>
      <c r="F25" s="862" t="s">
        <v>14</v>
      </c>
      <c r="G25" s="862"/>
      <c r="H25" s="862"/>
      <c r="I25" s="862"/>
      <c r="J25" s="862"/>
      <c r="K25" s="862"/>
      <c r="L25" s="862"/>
      <c r="M25" s="862"/>
      <c r="N25" s="862"/>
    </row>
    <row r="26" spans="1:14" ht="12.75" customHeight="1" x14ac:dyDescent="0.2">
      <c r="E26" s="862" t="s">
        <v>91</v>
      </c>
      <c r="F26" s="862"/>
      <c r="G26" s="862"/>
      <c r="H26" s="862"/>
      <c r="I26" s="862"/>
      <c r="J26" s="862"/>
      <c r="K26" s="862"/>
      <c r="L26" s="862"/>
      <c r="M26" s="862"/>
      <c r="N26" s="862"/>
    </row>
    <row r="27" spans="1:14" x14ac:dyDescent="0.2">
      <c r="A27" s="317"/>
      <c r="B27" s="317"/>
      <c r="E27" s="306"/>
      <c r="F27" s="317"/>
      <c r="G27" s="317"/>
      <c r="H27" s="317"/>
      <c r="I27" s="317"/>
      <c r="J27" s="317"/>
      <c r="K27" s="317"/>
      <c r="L27" s="317"/>
      <c r="M27" s="317"/>
      <c r="N27" s="317"/>
    </row>
    <row r="29" spans="1:14" x14ac:dyDescent="0.2">
      <c r="A29" s="854"/>
      <c r="B29" s="854"/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</row>
  </sheetData>
  <mergeCells count="18">
    <mergeCell ref="E12:H14"/>
    <mergeCell ref="I8:N8"/>
    <mergeCell ref="A6:N6"/>
    <mergeCell ref="D1:E1"/>
    <mergeCell ref="M1:N1"/>
    <mergeCell ref="A2:N2"/>
    <mergeCell ref="A3:N3"/>
    <mergeCell ref="A4:N5"/>
    <mergeCell ref="F25:N25"/>
    <mergeCell ref="E26:N26"/>
    <mergeCell ref="A29:N29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zoomScale="90" zoomScaleNormal="90" zoomScaleSheetLayoutView="115" workbookViewId="0">
      <selection activeCell="I14" sqref="I14:L17"/>
    </sheetView>
  </sheetViews>
  <sheetFormatPr defaultRowHeight="15" x14ac:dyDescent="0.25"/>
  <cols>
    <col min="1" max="1" width="9.140625" style="78"/>
    <col min="2" max="2" width="11.28515625" style="78" customWidth="1"/>
    <col min="3" max="4" width="8.5703125" style="78" customWidth="1"/>
    <col min="5" max="5" width="8.7109375" style="78" customWidth="1"/>
    <col min="6" max="6" width="8.5703125" style="78" customWidth="1"/>
    <col min="7" max="7" width="9.7109375" style="78" customWidth="1"/>
    <col min="8" max="8" width="10.28515625" style="78" customWidth="1"/>
    <col min="9" max="9" width="9.7109375" style="78" customWidth="1"/>
    <col min="10" max="10" width="9.28515625" style="78" customWidth="1"/>
    <col min="11" max="11" width="7" style="78" customWidth="1"/>
    <col min="12" max="12" width="7.28515625" style="78" customWidth="1"/>
    <col min="13" max="13" width="7.42578125" style="78" customWidth="1"/>
    <col min="14" max="14" width="7.85546875" style="78" customWidth="1"/>
    <col min="15" max="15" width="11.42578125" style="78" customWidth="1"/>
    <col min="16" max="16" width="12.28515625" style="78" customWidth="1"/>
    <col min="17" max="17" width="11.5703125" style="78" customWidth="1"/>
    <col min="18" max="18" width="16" style="78" customWidth="1"/>
    <col min="19" max="19" width="9" style="78" customWidth="1"/>
    <col min="20" max="20" width="9.140625" style="78" hidden="1" customWidth="1"/>
    <col min="21" max="16384" width="9.140625" style="78"/>
  </cols>
  <sheetData>
    <row r="1" spans="1:20" s="16" customFormat="1" ht="15.75" x14ac:dyDescent="0.25">
      <c r="G1" s="506" t="s">
        <v>0</v>
      </c>
      <c r="H1" s="506"/>
      <c r="I1" s="506"/>
      <c r="J1" s="506"/>
      <c r="K1" s="506"/>
      <c r="L1" s="506"/>
      <c r="M1" s="506"/>
      <c r="N1" s="40"/>
      <c r="O1" s="40"/>
      <c r="R1" s="666" t="s">
        <v>566</v>
      </c>
      <c r="S1" s="666"/>
    </row>
    <row r="2" spans="1:20" s="16" customFormat="1" ht="20.25" x14ac:dyDescent="0.3">
      <c r="B2" s="142"/>
      <c r="E2" s="507" t="s">
        <v>666</v>
      </c>
      <c r="F2" s="507"/>
      <c r="G2" s="507"/>
      <c r="H2" s="507"/>
      <c r="I2" s="507"/>
      <c r="J2" s="507"/>
      <c r="K2" s="507"/>
      <c r="L2" s="507"/>
      <c r="M2" s="507"/>
      <c r="N2" s="507"/>
      <c r="O2" s="507"/>
    </row>
    <row r="3" spans="1:20" s="16" customFormat="1" ht="20.25" x14ac:dyDescent="0.3">
      <c r="B3" s="140"/>
      <c r="C3" s="140"/>
      <c r="D3" s="140"/>
      <c r="E3" s="140"/>
      <c r="F3" s="140"/>
      <c r="G3" s="140"/>
      <c r="H3" s="140"/>
      <c r="I3" s="140"/>
      <c r="J3" s="140"/>
    </row>
    <row r="4" spans="1:20" ht="18" x14ac:dyDescent="0.25">
      <c r="B4" s="890" t="s">
        <v>756</v>
      </c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</row>
    <row r="5" spans="1:20" x14ac:dyDescent="0.25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20" x14ac:dyDescent="0.25">
      <c r="A6" s="502" t="s">
        <v>170</v>
      </c>
      <c r="B6" s="502"/>
    </row>
    <row r="7" spans="1:20" x14ac:dyDescent="0.25">
      <c r="B7" s="81"/>
    </row>
    <row r="8" spans="1:20" s="82" customFormat="1" ht="42" customHeight="1" x14ac:dyDescent="0.25">
      <c r="A8" s="485" t="s">
        <v>2</v>
      </c>
      <c r="B8" s="891" t="s">
        <v>3</v>
      </c>
      <c r="C8" s="896" t="s">
        <v>259</v>
      </c>
      <c r="D8" s="896"/>
      <c r="E8" s="896"/>
      <c r="F8" s="896"/>
      <c r="G8" s="893" t="s">
        <v>779</v>
      </c>
      <c r="H8" s="894"/>
      <c r="I8" s="894"/>
      <c r="J8" s="897"/>
      <c r="K8" s="893" t="s">
        <v>220</v>
      </c>
      <c r="L8" s="894"/>
      <c r="M8" s="894"/>
      <c r="N8" s="897"/>
      <c r="O8" s="893" t="s">
        <v>113</v>
      </c>
      <c r="P8" s="894"/>
      <c r="Q8" s="894"/>
      <c r="R8" s="895"/>
    </row>
    <row r="9" spans="1:20" s="83" customFormat="1" ht="62.25" customHeight="1" x14ac:dyDescent="0.25">
      <c r="A9" s="485"/>
      <c r="B9" s="892"/>
      <c r="C9" s="91" t="s">
        <v>99</v>
      </c>
      <c r="D9" s="91" t="s">
        <v>103</v>
      </c>
      <c r="E9" s="91" t="s">
        <v>104</v>
      </c>
      <c r="F9" s="91" t="s">
        <v>19</v>
      </c>
      <c r="G9" s="91" t="s">
        <v>99</v>
      </c>
      <c r="H9" s="91" t="s">
        <v>103</v>
      </c>
      <c r="I9" s="91" t="s">
        <v>104</v>
      </c>
      <c r="J9" s="91" t="s">
        <v>19</v>
      </c>
      <c r="K9" s="91" t="s">
        <v>99</v>
      </c>
      <c r="L9" s="91" t="s">
        <v>103</v>
      </c>
      <c r="M9" s="91" t="s">
        <v>104</v>
      </c>
      <c r="N9" s="91" t="s">
        <v>19</v>
      </c>
      <c r="O9" s="91" t="s">
        <v>149</v>
      </c>
      <c r="P9" s="91" t="s">
        <v>150</v>
      </c>
      <c r="Q9" s="182" t="s">
        <v>151</v>
      </c>
      <c r="R9" s="91" t="s">
        <v>152</v>
      </c>
      <c r="S9" s="134"/>
    </row>
    <row r="10" spans="1:20" s="184" customFormat="1" ht="16.149999999999999" customHeight="1" x14ac:dyDescent="0.2">
      <c r="A10" s="5">
        <v>1</v>
      </c>
      <c r="B10" s="90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0">
        <v>18</v>
      </c>
    </row>
    <row r="11" spans="1:20" s="184" customFormat="1" ht="16.149999999999999" customHeight="1" x14ac:dyDescent="0.2">
      <c r="A11" s="5">
        <v>1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0"/>
    </row>
    <row r="12" spans="1:20" s="184" customFormat="1" ht="16.149999999999999" customHeight="1" x14ac:dyDescent="0.2">
      <c r="A12" s="5">
        <v>2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0"/>
    </row>
    <row r="13" spans="1:20" s="184" customFormat="1" ht="16.149999999999999" customHeight="1" thickBot="1" x14ac:dyDescent="0.25">
      <c r="A13" s="5">
        <v>3</v>
      </c>
      <c r="B13" s="90"/>
      <c r="C13" s="91"/>
      <c r="D13" s="91"/>
      <c r="E13" s="91"/>
      <c r="F13" s="91"/>
      <c r="G13" s="91"/>
      <c r="H13" s="91"/>
      <c r="I13" s="401"/>
      <c r="J13" s="401"/>
      <c r="K13" s="401"/>
      <c r="L13" s="401"/>
      <c r="M13" s="91"/>
      <c r="N13" s="91"/>
      <c r="O13" s="91"/>
      <c r="P13" s="91"/>
      <c r="Q13" s="91"/>
      <c r="R13" s="90"/>
    </row>
    <row r="14" spans="1:20" s="184" customFormat="1" ht="16.149999999999999" customHeight="1" x14ac:dyDescent="0.2">
      <c r="A14" s="5">
        <v>4</v>
      </c>
      <c r="B14" s="90"/>
      <c r="C14" s="91"/>
      <c r="D14" s="91"/>
      <c r="E14" s="91"/>
      <c r="F14" s="91"/>
      <c r="G14" s="91"/>
      <c r="H14" s="182"/>
      <c r="I14" s="898" t="s">
        <v>907</v>
      </c>
      <c r="J14" s="899"/>
      <c r="K14" s="899"/>
      <c r="L14" s="900"/>
      <c r="M14" s="400"/>
      <c r="N14" s="91"/>
      <c r="O14" s="91"/>
      <c r="P14" s="91"/>
      <c r="Q14" s="91"/>
      <c r="R14" s="90"/>
    </row>
    <row r="15" spans="1:20" s="184" customFormat="1" ht="16.149999999999999" customHeight="1" x14ac:dyDescent="0.2">
      <c r="A15" s="5">
        <v>5</v>
      </c>
      <c r="B15" s="90"/>
      <c r="C15" s="91"/>
      <c r="D15" s="91"/>
      <c r="E15" s="91"/>
      <c r="F15" s="91"/>
      <c r="G15" s="91"/>
      <c r="H15" s="182"/>
      <c r="I15" s="901"/>
      <c r="J15" s="902"/>
      <c r="K15" s="902"/>
      <c r="L15" s="903"/>
      <c r="M15" s="400"/>
      <c r="N15" s="91"/>
      <c r="O15" s="91"/>
      <c r="P15" s="91"/>
      <c r="Q15" s="91"/>
      <c r="R15" s="90"/>
    </row>
    <row r="16" spans="1:20" s="184" customFormat="1" ht="16.149999999999999" customHeight="1" x14ac:dyDescent="0.2">
      <c r="A16" s="5">
        <v>6</v>
      </c>
      <c r="B16" s="90"/>
      <c r="C16" s="91"/>
      <c r="D16" s="91"/>
      <c r="E16" s="91"/>
      <c r="F16" s="91"/>
      <c r="G16" s="91"/>
      <c r="H16" s="182"/>
      <c r="I16" s="901"/>
      <c r="J16" s="902"/>
      <c r="K16" s="902"/>
      <c r="L16" s="903"/>
      <c r="M16" s="400"/>
      <c r="N16" s="91"/>
      <c r="O16" s="91"/>
      <c r="P16" s="91"/>
      <c r="Q16" s="91"/>
      <c r="R16" s="90"/>
    </row>
    <row r="17" spans="1:45" s="184" customFormat="1" ht="16.149999999999999" customHeight="1" thickBot="1" x14ac:dyDescent="0.25">
      <c r="A17" s="5">
        <v>7</v>
      </c>
      <c r="B17" s="90"/>
      <c r="C17" s="91"/>
      <c r="D17" s="91"/>
      <c r="E17" s="91"/>
      <c r="F17" s="91"/>
      <c r="G17" s="91"/>
      <c r="H17" s="182"/>
      <c r="I17" s="904"/>
      <c r="J17" s="905"/>
      <c r="K17" s="905"/>
      <c r="L17" s="906"/>
      <c r="M17" s="400"/>
      <c r="N17" s="91"/>
      <c r="O17" s="91"/>
      <c r="P17" s="91"/>
      <c r="Q17" s="91"/>
      <c r="R17" s="90"/>
    </row>
    <row r="18" spans="1:45" s="184" customFormat="1" ht="16.149999999999999" customHeight="1" x14ac:dyDescent="0.2">
      <c r="A18" s="5">
        <v>8</v>
      </c>
      <c r="B18" s="90"/>
      <c r="C18" s="91"/>
      <c r="D18" s="91"/>
      <c r="E18" s="91"/>
      <c r="F18" s="91"/>
      <c r="G18" s="91"/>
      <c r="H18" s="91"/>
      <c r="I18" s="90"/>
      <c r="J18" s="90"/>
      <c r="K18" s="90"/>
      <c r="L18" s="90"/>
      <c r="M18" s="91"/>
      <c r="N18" s="91"/>
      <c r="O18" s="91"/>
      <c r="P18" s="91"/>
      <c r="Q18" s="91"/>
      <c r="R18" s="90"/>
    </row>
    <row r="19" spans="1:45" s="184" customFormat="1" ht="16.149999999999999" customHeight="1" x14ac:dyDescent="0.2">
      <c r="A19" s="5">
        <v>9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0"/>
    </row>
    <row r="20" spans="1:45" s="184" customFormat="1" ht="16.149999999999999" customHeight="1" x14ac:dyDescent="0.2">
      <c r="A20" s="5">
        <v>10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0"/>
    </row>
    <row r="21" spans="1:45" s="184" customFormat="1" ht="16.149999999999999" customHeight="1" x14ac:dyDescent="0.2">
      <c r="A21" s="5">
        <v>11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0"/>
    </row>
    <row r="22" spans="1:45" x14ac:dyDescent="0.25">
      <c r="A22" s="5">
        <v>12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45" x14ac:dyDescent="0.25">
      <c r="A23" s="5">
        <v>13</v>
      </c>
      <c r="B23" s="8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45" x14ac:dyDescent="0.25">
      <c r="A24" s="5">
        <v>14</v>
      </c>
      <c r="B24" s="8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45" x14ac:dyDescent="0.25">
      <c r="A25" s="144" t="s">
        <v>7</v>
      </c>
      <c r="B25" s="8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45" s="85" customFormat="1" x14ac:dyDescent="0.25">
      <c r="A26" s="144" t="s">
        <v>7</v>
      </c>
      <c r="B26" s="86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</row>
    <row r="27" spans="1:45" ht="15.75" x14ac:dyDescent="0.25">
      <c r="A27" s="322" t="s">
        <v>19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30" spans="1:45" s="16" customFormat="1" ht="12.75" x14ac:dyDescent="0.2">
      <c r="A30" s="15" t="s">
        <v>12</v>
      </c>
      <c r="G30" s="15"/>
      <c r="H30" s="15"/>
      <c r="K30" s="15"/>
      <c r="L30" s="15"/>
      <c r="M30" s="15"/>
      <c r="N30" s="15"/>
      <c r="O30" s="15"/>
      <c r="P30" s="15"/>
      <c r="Q30" s="15"/>
      <c r="R30" s="527" t="s">
        <v>13</v>
      </c>
      <c r="S30" s="527"/>
    </row>
    <row r="31" spans="1:45" s="16" customFormat="1" ht="12.75" customHeight="1" x14ac:dyDescent="0.2">
      <c r="J31" s="15"/>
      <c r="K31" s="668" t="s">
        <v>14</v>
      </c>
      <c r="L31" s="668"/>
      <c r="M31" s="668"/>
      <c r="N31" s="668"/>
      <c r="O31" s="668"/>
      <c r="P31" s="668"/>
      <c r="Q31" s="668"/>
      <c r="R31" s="668"/>
      <c r="S31" s="668"/>
    </row>
    <row r="32" spans="1:45" s="16" customFormat="1" ht="12.75" customHeight="1" x14ac:dyDescent="0.2">
      <c r="J32" s="668" t="s">
        <v>91</v>
      </c>
      <c r="K32" s="668"/>
      <c r="L32" s="668"/>
      <c r="M32" s="668"/>
      <c r="N32" s="668"/>
      <c r="O32" s="668"/>
      <c r="P32" s="668"/>
      <c r="Q32" s="668"/>
      <c r="R32" s="668"/>
      <c r="S32" s="668"/>
    </row>
    <row r="33" spans="1:19" s="16" customFormat="1" ht="12.75" x14ac:dyDescent="0.2">
      <c r="A33" s="15"/>
      <c r="B33" s="15"/>
      <c r="K33" s="15"/>
      <c r="L33" s="15"/>
      <c r="M33" s="15"/>
      <c r="N33" s="15"/>
      <c r="O33" s="15"/>
      <c r="P33" s="15"/>
      <c r="Q33" s="502" t="s">
        <v>88</v>
      </c>
      <c r="R33" s="502"/>
      <c r="S33" s="502"/>
    </row>
  </sheetData>
  <mergeCells count="16">
    <mergeCell ref="Q33:S33"/>
    <mergeCell ref="O8:R8"/>
    <mergeCell ref="J32:S32"/>
    <mergeCell ref="C8:F8"/>
    <mergeCell ref="K8:N8"/>
    <mergeCell ref="G8:J8"/>
    <mergeCell ref="I14:L17"/>
    <mergeCell ref="R1:S1"/>
    <mergeCell ref="R30:S30"/>
    <mergeCell ref="K31:S31"/>
    <mergeCell ref="B4:T4"/>
    <mergeCell ref="A6:B6"/>
    <mergeCell ref="A8:A9"/>
    <mergeCell ref="B8:B9"/>
    <mergeCell ref="G1:M1"/>
    <mergeCell ref="E2:O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"/>
  <sheetViews>
    <sheetView topLeftCell="C4" zoomScaleNormal="100" zoomScaleSheetLayoutView="100" workbookViewId="0">
      <selection activeCell="I14" sqref="I14:K17"/>
    </sheetView>
  </sheetViews>
  <sheetFormatPr defaultRowHeight="15" x14ac:dyDescent="0.25"/>
  <cols>
    <col min="1" max="1" width="9.140625" style="78"/>
    <col min="2" max="2" width="11.28515625" style="78" customWidth="1"/>
    <col min="3" max="3" width="15.42578125" style="78" customWidth="1"/>
    <col min="4" max="4" width="14.85546875" style="78" customWidth="1"/>
    <col min="5" max="5" width="11.85546875" style="78" customWidth="1"/>
    <col min="6" max="6" width="9.85546875" style="78" customWidth="1"/>
    <col min="7" max="7" width="12.7109375" style="78" customWidth="1"/>
    <col min="8" max="9" width="11" style="78" customWidth="1"/>
    <col min="10" max="10" width="14.140625" style="78" customWidth="1"/>
    <col min="11" max="11" width="12.28515625" style="78" customWidth="1"/>
    <col min="12" max="12" width="13.140625" style="78" customWidth="1"/>
    <col min="13" max="13" width="9.7109375" style="78" customWidth="1"/>
    <col min="14" max="14" width="9.5703125" style="78" customWidth="1"/>
    <col min="15" max="15" width="12.7109375" style="78" customWidth="1"/>
    <col min="16" max="16" width="13.28515625" style="78" customWidth="1"/>
    <col min="17" max="17" width="11.28515625" style="78" customWidth="1"/>
    <col min="18" max="18" width="9.28515625" style="78" customWidth="1"/>
    <col min="19" max="19" width="9.140625" style="78"/>
    <col min="20" max="20" width="12.28515625" style="78" customWidth="1"/>
    <col min="21" max="16384" width="9.140625" style="78"/>
  </cols>
  <sheetData>
    <row r="1" spans="1:20" s="16" customFormat="1" ht="15.75" x14ac:dyDescent="0.25">
      <c r="C1" s="45"/>
      <c r="D1" s="45"/>
      <c r="E1" s="45"/>
      <c r="F1" s="45"/>
      <c r="G1" s="45"/>
      <c r="H1" s="45"/>
      <c r="I1" s="118" t="s">
        <v>0</v>
      </c>
      <c r="J1" s="45"/>
      <c r="Q1" s="666" t="s">
        <v>567</v>
      </c>
      <c r="R1" s="666"/>
    </row>
    <row r="2" spans="1:20" s="16" customFormat="1" ht="20.25" x14ac:dyDescent="0.3">
      <c r="G2" s="507" t="s">
        <v>666</v>
      </c>
      <c r="H2" s="507"/>
      <c r="I2" s="507"/>
      <c r="J2" s="507"/>
      <c r="K2" s="507"/>
      <c r="L2" s="507"/>
      <c r="M2" s="507"/>
      <c r="N2" s="44"/>
      <c r="O2" s="44"/>
      <c r="P2" s="44"/>
      <c r="Q2" s="44"/>
    </row>
    <row r="3" spans="1:20" s="16" customFormat="1" ht="20.25" x14ac:dyDescent="0.3">
      <c r="G3" s="140"/>
      <c r="H3" s="140"/>
      <c r="I3" s="140"/>
      <c r="J3" s="140"/>
      <c r="K3" s="140"/>
      <c r="L3" s="140"/>
      <c r="M3" s="140"/>
      <c r="N3" s="44"/>
      <c r="O3" s="44"/>
      <c r="P3" s="44"/>
      <c r="Q3" s="44"/>
    </row>
    <row r="4" spans="1:20" ht="18" x14ac:dyDescent="0.25">
      <c r="B4" s="890" t="s">
        <v>757</v>
      </c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</row>
    <row r="5" spans="1:20" ht="15.75" x14ac:dyDescent="0.2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x14ac:dyDescent="0.25">
      <c r="A6" s="92" t="s">
        <v>171</v>
      </c>
    </row>
    <row r="7" spans="1:20" x14ac:dyDescent="0.25">
      <c r="B7" s="81"/>
      <c r="Q7" s="127" t="s">
        <v>146</v>
      </c>
    </row>
    <row r="8" spans="1:20" s="82" customFormat="1" ht="32.450000000000003" customHeight="1" x14ac:dyDescent="0.25">
      <c r="A8" s="485" t="s">
        <v>2</v>
      </c>
      <c r="B8" s="891" t="s">
        <v>3</v>
      </c>
      <c r="C8" s="896" t="s">
        <v>478</v>
      </c>
      <c r="D8" s="896"/>
      <c r="E8" s="896"/>
      <c r="F8" s="896"/>
      <c r="G8" s="896" t="s">
        <v>479</v>
      </c>
      <c r="H8" s="896"/>
      <c r="I8" s="896"/>
      <c r="J8" s="896"/>
      <c r="K8" s="896" t="s">
        <v>480</v>
      </c>
      <c r="L8" s="896"/>
      <c r="M8" s="896"/>
      <c r="N8" s="896"/>
      <c r="O8" s="896" t="s">
        <v>481</v>
      </c>
      <c r="P8" s="896"/>
      <c r="Q8" s="896"/>
      <c r="R8" s="891"/>
      <c r="S8" s="907" t="s">
        <v>169</v>
      </c>
    </row>
    <row r="9" spans="1:20" s="83" customFormat="1" ht="75" customHeight="1" x14ac:dyDescent="0.25">
      <c r="A9" s="485"/>
      <c r="B9" s="892"/>
      <c r="C9" s="91" t="s">
        <v>166</v>
      </c>
      <c r="D9" s="145" t="s">
        <v>168</v>
      </c>
      <c r="E9" s="91" t="s">
        <v>145</v>
      </c>
      <c r="F9" s="145" t="s">
        <v>167</v>
      </c>
      <c r="G9" s="91" t="s">
        <v>260</v>
      </c>
      <c r="H9" s="145" t="s">
        <v>168</v>
      </c>
      <c r="I9" s="91" t="s">
        <v>145</v>
      </c>
      <c r="J9" s="145" t="s">
        <v>167</v>
      </c>
      <c r="K9" s="91" t="s">
        <v>260</v>
      </c>
      <c r="L9" s="145" t="s">
        <v>168</v>
      </c>
      <c r="M9" s="91" t="s">
        <v>145</v>
      </c>
      <c r="N9" s="145" t="s">
        <v>167</v>
      </c>
      <c r="O9" s="91" t="s">
        <v>260</v>
      </c>
      <c r="P9" s="145" t="s">
        <v>168</v>
      </c>
      <c r="Q9" s="91" t="s">
        <v>145</v>
      </c>
      <c r="R9" s="146" t="s">
        <v>167</v>
      </c>
      <c r="S9" s="907"/>
    </row>
    <row r="10" spans="1:20" s="83" customFormat="1" ht="16.149999999999999" customHeight="1" x14ac:dyDescent="0.25">
      <c r="A10" s="5">
        <v>1</v>
      </c>
      <c r="B10" s="90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36">
        <v>18</v>
      </c>
      <c r="S10" s="144">
        <v>19</v>
      </c>
    </row>
    <row r="11" spans="1:20" s="83" customFormat="1" ht="16.149999999999999" customHeight="1" x14ac:dyDescent="0.25">
      <c r="A11" s="5">
        <v>1</v>
      </c>
      <c r="B11" s="9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136"/>
      <c r="S11" s="144"/>
    </row>
    <row r="12" spans="1:20" s="83" customFormat="1" ht="16.149999999999999" customHeight="1" x14ac:dyDescent="0.25">
      <c r="A12" s="5">
        <v>2</v>
      </c>
      <c r="B12" s="9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36"/>
      <c r="S12" s="144"/>
    </row>
    <row r="13" spans="1:20" s="83" customFormat="1" ht="16.149999999999999" customHeight="1" thickBot="1" x14ac:dyDescent="0.3">
      <c r="A13" s="5">
        <v>3</v>
      </c>
      <c r="B13" s="90"/>
      <c r="C13" s="77"/>
      <c r="D13" s="77"/>
      <c r="E13" s="77"/>
      <c r="F13" s="77"/>
      <c r="G13" s="77"/>
      <c r="H13" s="77"/>
      <c r="I13" s="441"/>
      <c r="J13" s="441"/>
      <c r="K13" s="441"/>
      <c r="L13" s="77"/>
      <c r="M13" s="77"/>
      <c r="N13" s="77"/>
      <c r="O13" s="77"/>
      <c r="P13" s="77"/>
      <c r="Q13" s="77"/>
      <c r="R13" s="136"/>
      <c r="S13" s="144"/>
    </row>
    <row r="14" spans="1:20" s="83" customFormat="1" ht="16.149999999999999" customHeight="1" x14ac:dyDescent="0.25">
      <c r="A14" s="5">
        <v>4</v>
      </c>
      <c r="B14" s="90"/>
      <c r="C14" s="77"/>
      <c r="D14" s="77"/>
      <c r="E14" s="77"/>
      <c r="F14" s="77"/>
      <c r="G14" s="77"/>
      <c r="H14" s="439"/>
      <c r="I14" s="898" t="s">
        <v>907</v>
      </c>
      <c r="J14" s="899"/>
      <c r="K14" s="900"/>
      <c r="L14" s="440"/>
      <c r="M14" s="77"/>
      <c r="N14" s="77"/>
      <c r="O14" s="77"/>
      <c r="P14" s="77"/>
      <c r="Q14" s="77"/>
      <c r="R14" s="136"/>
      <c r="S14" s="144"/>
    </row>
    <row r="15" spans="1:20" s="83" customFormat="1" ht="16.149999999999999" customHeight="1" x14ac:dyDescent="0.25">
      <c r="A15" s="5">
        <v>5</v>
      </c>
      <c r="B15" s="90"/>
      <c r="C15" s="77"/>
      <c r="D15" s="77"/>
      <c r="E15" s="77"/>
      <c r="F15" s="77"/>
      <c r="G15" s="77"/>
      <c r="H15" s="439"/>
      <c r="I15" s="901"/>
      <c r="J15" s="902"/>
      <c r="K15" s="903"/>
      <c r="L15" s="440"/>
      <c r="M15" s="77"/>
      <c r="N15" s="77"/>
      <c r="O15" s="77"/>
      <c r="P15" s="77"/>
      <c r="Q15" s="77"/>
      <c r="R15" s="136"/>
      <c r="S15" s="144"/>
    </row>
    <row r="16" spans="1:20" s="83" customFormat="1" ht="16.149999999999999" customHeight="1" x14ac:dyDescent="0.25">
      <c r="A16" s="5">
        <v>6</v>
      </c>
      <c r="B16" s="90"/>
      <c r="C16" s="77"/>
      <c r="D16" s="77"/>
      <c r="E16" s="77"/>
      <c r="F16" s="77"/>
      <c r="G16" s="77"/>
      <c r="H16" s="439"/>
      <c r="I16" s="901"/>
      <c r="J16" s="902"/>
      <c r="K16" s="903"/>
      <c r="L16" s="440"/>
      <c r="M16" s="77"/>
      <c r="N16" s="77"/>
      <c r="O16" s="77"/>
      <c r="P16" s="77"/>
      <c r="Q16" s="77"/>
      <c r="R16" s="136"/>
      <c r="S16" s="144"/>
    </row>
    <row r="17" spans="1:45" s="83" customFormat="1" ht="16.149999999999999" customHeight="1" thickBot="1" x14ac:dyDescent="0.3">
      <c r="A17" s="5">
        <v>7</v>
      </c>
      <c r="B17" s="90"/>
      <c r="C17" s="77"/>
      <c r="D17" s="77"/>
      <c r="E17" s="77"/>
      <c r="F17" s="77"/>
      <c r="G17" s="77"/>
      <c r="H17" s="439"/>
      <c r="I17" s="904"/>
      <c r="J17" s="905"/>
      <c r="K17" s="906"/>
      <c r="L17" s="440"/>
      <c r="M17" s="77"/>
      <c r="N17" s="77"/>
      <c r="O17" s="77"/>
      <c r="P17" s="77"/>
      <c r="Q17" s="77"/>
      <c r="R17" s="136"/>
      <c r="S17" s="144"/>
    </row>
    <row r="18" spans="1:45" x14ac:dyDescent="0.25">
      <c r="A18" s="5">
        <v>8</v>
      </c>
      <c r="B18" s="84"/>
      <c r="C18" s="85"/>
      <c r="D18" s="85"/>
      <c r="E18" s="85"/>
      <c r="F18" s="85"/>
      <c r="G18" s="85"/>
      <c r="H18" s="85"/>
      <c r="I18" s="442"/>
      <c r="J18" s="442"/>
      <c r="K18" s="442"/>
      <c r="L18" s="85"/>
      <c r="M18" s="85"/>
      <c r="N18" s="85"/>
      <c r="O18" s="85"/>
      <c r="P18" s="85"/>
      <c r="Q18" s="85"/>
      <c r="R18" s="85"/>
      <c r="S18" s="85"/>
    </row>
    <row r="19" spans="1:45" x14ac:dyDescent="0.25">
      <c r="A19" s="5">
        <v>9</v>
      </c>
      <c r="B19" s="86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1:45" x14ac:dyDescent="0.25">
      <c r="A20" s="5">
        <v>10</v>
      </c>
      <c r="B20" s="8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</row>
    <row r="21" spans="1:45" x14ac:dyDescent="0.25">
      <c r="A21" s="5">
        <v>11</v>
      </c>
      <c r="B21" s="8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45" s="85" customFormat="1" x14ac:dyDescent="0.25">
      <c r="A22" s="5">
        <v>12</v>
      </c>
      <c r="B22" s="86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</row>
    <row r="23" spans="1:45" x14ac:dyDescent="0.25">
      <c r="A23" s="5">
        <v>13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45" x14ac:dyDescent="0.25">
      <c r="A24" s="5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</row>
    <row r="25" spans="1:45" x14ac:dyDescent="0.25">
      <c r="A25" s="128" t="s">
        <v>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</row>
    <row r="26" spans="1:45" x14ac:dyDescent="0.25">
      <c r="A26" s="128" t="s">
        <v>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</row>
    <row r="27" spans="1:45" x14ac:dyDescent="0.25">
      <c r="A27" s="321" t="s">
        <v>19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:45" x14ac:dyDescent="0.25">
      <c r="A28" s="323" t="s">
        <v>516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45" s="16" customFormat="1" ht="12.75" x14ac:dyDescent="0.2">
      <c r="A29" s="15" t="s">
        <v>12</v>
      </c>
      <c r="G29" s="15"/>
      <c r="H29" s="15"/>
      <c r="K29" s="15"/>
      <c r="L29" s="15"/>
      <c r="M29" s="15"/>
      <c r="N29" s="15"/>
      <c r="O29" s="15"/>
      <c r="P29" s="15"/>
      <c r="Q29" s="15"/>
      <c r="R29" s="527" t="s">
        <v>13</v>
      </c>
      <c r="S29" s="527"/>
    </row>
    <row r="30" spans="1:45" s="16" customFormat="1" ht="12.75" customHeight="1" x14ac:dyDescent="0.2">
      <c r="J30" s="15"/>
      <c r="K30" s="668" t="s">
        <v>14</v>
      </c>
      <c r="L30" s="668"/>
      <c r="M30" s="668"/>
      <c r="N30" s="668"/>
      <c r="O30" s="668"/>
      <c r="P30" s="668"/>
      <c r="Q30" s="668"/>
      <c r="R30" s="668"/>
      <c r="S30" s="668"/>
    </row>
    <row r="31" spans="1:45" s="16" customFormat="1" ht="12.75" customHeight="1" x14ac:dyDescent="0.2">
      <c r="J31" s="668" t="s">
        <v>91</v>
      </c>
      <c r="K31" s="668"/>
      <c r="L31" s="668"/>
      <c r="M31" s="668"/>
      <c r="N31" s="668"/>
      <c r="O31" s="668"/>
      <c r="P31" s="668"/>
      <c r="Q31" s="668"/>
      <c r="R31" s="668"/>
      <c r="S31" s="668"/>
    </row>
    <row r="32" spans="1:45" s="16" customFormat="1" ht="12.75" x14ac:dyDescent="0.2">
      <c r="A32" s="15"/>
      <c r="B32" s="15"/>
      <c r="K32" s="15"/>
      <c r="L32" s="15"/>
      <c r="M32" s="15"/>
      <c r="N32" s="15"/>
      <c r="O32" s="15"/>
      <c r="P32" s="15"/>
      <c r="Q32" s="502" t="s">
        <v>88</v>
      </c>
      <c r="R32" s="502"/>
      <c r="S32" s="502"/>
    </row>
  </sheetData>
  <mergeCells count="15">
    <mergeCell ref="A8:A9"/>
    <mergeCell ref="B8:B9"/>
    <mergeCell ref="C8:F8"/>
    <mergeCell ref="G8:J8"/>
    <mergeCell ref="K8:N8"/>
    <mergeCell ref="Q32:S32"/>
    <mergeCell ref="J31:S31"/>
    <mergeCell ref="S8:S9"/>
    <mergeCell ref="O8:R8"/>
    <mergeCell ref="I14:K17"/>
    <mergeCell ref="Q1:R1"/>
    <mergeCell ref="B4:T4"/>
    <mergeCell ref="R29:S29"/>
    <mergeCell ref="K30:S30"/>
    <mergeCell ref="G2:M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topLeftCell="A7" zoomScale="90" zoomScaleNormal="90" zoomScaleSheetLayoutView="100" workbookViewId="0">
      <selection activeCell="H23" sqref="H23"/>
    </sheetView>
  </sheetViews>
  <sheetFormatPr defaultRowHeight="15" x14ac:dyDescent="0.25"/>
  <cols>
    <col min="1" max="1" width="9.140625" style="78"/>
    <col min="2" max="2" width="11.28515625" style="78" customWidth="1"/>
    <col min="3" max="3" width="7.140625" style="78" customWidth="1"/>
    <col min="4" max="4" width="6.85546875" style="78" customWidth="1"/>
    <col min="5" max="5" width="7.42578125" style="78" customWidth="1"/>
    <col min="6" max="6" width="9.140625" style="78" customWidth="1"/>
    <col min="7" max="7" width="7.42578125" style="78" customWidth="1"/>
    <col min="8" max="9" width="7" style="78" customWidth="1"/>
    <col min="10" max="10" width="7.140625" style="78" customWidth="1"/>
    <col min="11" max="11" width="6.85546875" style="78" customWidth="1"/>
    <col min="12" max="12" width="9.7109375" style="78" customWidth="1"/>
    <col min="13" max="14" width="6.85546875" style="78" customWidth="1"/>
    <col min="15" max="15" width="7" style="78" customWidth="1"/>
    <col min="16" max="16" width="7.28515625" style="78" customWidth="1"/>
    <col min="17" max="19" width="7.42578125" style="78" customWidth="1"/>
    <col min="20" max="20" width="7.85546875" style="78" customWidth="1"/>
    <col min="21" max="21" width="9.7109375" style="78" customWidth="1"/>
    <col min="22" max="22" width="12.85546875" style="78" customWidth="1"/>
    <col min="23" max="23" width="9" style="78" bestFit="1" customWidth="1"/>
    <col min="24" max="24" width="10.7109375" style="78" bestFit="1" customWidth="1"/>
    <col min="25" max="25" width="10.5703125" style="78" bestFit="1" customWidth="1"/>
    <col min="26" max="26" width="6.140625" style="78" bestFit="1" customWidth="1"/>
    <col min="27" max="27" width="6.5703125" style="78" bestFit="1" customWidth="1"/>
    <col min="28" max="28" width="10.5703125" style="78" customWidth="1"/>
    <col min="29" max="29" width="11.140625" style="78" customWidth="1"/>
    <col min="30" max="30" width="10.7109375" style="78" bestFit="1" customWidth="1"/>
    <col min="31" max="31" width="10.5703125" style="78" bestFit="1" customWidth="1"/>
    <col min="32" max="32" width="8.7109375" style="78" customWidth="1"/>
    <col min="33" max="16384" width="9.140625" style="78"/>
  </cols>
  <sheetData>
    <row r="1" spans="1:34" s="16" customFormat="1" ht="15.75" x14ac:dyDescent="0.25">
      <c r="C1" s="45"/>
      <c r="D1" s="45"/>
      <c r="E1" s="45"/>
      <c r="F1" s="45"/>
      <c r="G1" s="45"/>
      <c r="H1" s="45"/>
      <c r="I1" s="45"/>
      <c r="J1" s="45"/>
      <c r="K1" s="118" t="s">
        <v>0</v>
      </c>
      <c r="L1" s="118"/>
      <c r="M1" s="118"/>
      <c r="N1" s="45"/>
      <c r="AA1" s="41"/>
      <c r="AB1" s="41"/>
      <c r="AC1" s="41"/>
      <c r="AD1" s="41"/>
      <c r="AE1" s="911" t="s">
        <v>568</v>
      </c>
      <c r="AF1" s="911"/>
      <c r="AG1" s="911"/>
      <c r="AH1" s="911"/>
    </row>
    <row r="2" spans="1:34" s="16" customFormat="1" ht="20.25" x14ac:dyDescent="0.3">
      <c r="E2" s="507" t="s">
        <v>666</v>
      </c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</row>
    <row r="3" spans="1:34" s="16" customFormat="1" ht="20.25" x14ac:dyDescent="0.3"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34" ht="15.75" x14ac:dyDescent="0.25">
      <c r="C4" s="508" t="s">
        <v>758</v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47"/>
      <c r="Y4" s="47"/>
      <c r="Z4" s="125"/>
      <c r="AA4" s="125"/>
      <c r="AB4" s="125"/>
      <c r="AC4" s="125"/>
      <c r="AD4" s="125"/>
      <c r="AE4" s="125"/>
      <c r="AF4" s="118"/>
      <c r="AG4" s="118"/>
    </row>
    <row r="5" spans="1:34" x14ac:dyDescent="0.25">
      <c r="C5" s="79"/>
      <c r="D5" s="79"/>
      <c r="E5" s="79"/>
      <c r="F5" s="79"/>
      <c r="G5" s="79"/>
      <c r="H5" s="79"/>
      <c r="I5" s="79"/>
      <c r="J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4" x14ac:dyDescent="0.25">
      <c r="A6" s="82" t="s">
        <v>170</v>
      </c>
      <c r="B6" s="92"/>
    </row>
    <row r="7" spans="1:34" x14ac:dyDescent="0.25">
      <c r="B7" s="81"/>
    </row>
    <row r="8" spans="1:34" s="82" customFormat="1" ht="41.25" customHeight="1" x14ac:dyDescent="0.25">
      <c r="A8" s="485" t="s">
        <v>2</v>
      </c>
      <c r="B8" s="891" t="s">
        <v>3</v>
      </c>
      <c r="C8" s="896" t="s">
        <v>115</v>
      </c>
      <c r="D8" s="896"/>
      <c r="E8" s="896"/>
      <c r="F8" s="896"/>
      <c r="G8" s="896"/>
      <c r="H8" s="896"/>
      <c r="I8" s="893" t="s">
        <v>709</v>
      </c>
      <c r="J8" s="894"/>
      <c r="K8" s="894"/>
      <c r="L8" s="894"/>
      <c r="M8" s="894"/>
      <c r="N8" s="897"/>
      <c r="O8" s="893" t="s">
        <v>205</v>
      </c>
      <c r="P8" s="894"/>
      <c r="Q8" s="894"/>
      <c r="R8" s="894"/>
      <c r="S8" s="894"/>
      <c r="T8" s="897"/>
      <c r="U8" s="896" t="s">
        <v>114</v>
      </c>
      <c r="V8" s="896"/>
      <c r="W8" s="896"/>
      <c r="X8" s="896"/>
      <c r="Y8" s="896"/>
      <c r="Z8" s="896"/>
      <c r="AA8" s="908" t="s">
        <v>247</v>
      </c>
      <c r="AB8" s="909"/>
      <c r="AC8" s="909"/>
      <c r="AD8" s="909"/>
      <c r="AE8" s="909"/>
      <c r="AF8" s="910"/>
    </row>
    <row r="9" spans="1:34" s="83" customFormat="1" ht="61.5" customHeight="1" x14ac:dyDescent="0.25">
      <c r="A9" s="485"/>
      <c r="B9" s="892"/>
      <c r="C9" s="77" t="s">
        <v>99</v>
      </c>
      <c r="D9" s="77" t="s">
        <v>103</v>
      </c>
      <c r="E9" s="77" t="s">
        <v>104</v>
      </c>
      <c r="F9" s="77" t="s">
        <v>378</v>
      </c>
      <c r="G9" s="77" t="s">
        <v>248</v>
      </c>
      <c r="H9" s="77" t="s">
        <v>19</v>
      </c>
      <c r="I9" s="77" t="s">
        <v>99</v>
      </c>
      <c r="J9" s="77" t="s">
        <v>103</v>
      </c>
      <c r="K9" s="77" t="s">
        <v>104</v>
      </c>
      <c r="L9" s="77" t="s">
        <v>378</v>
      </c>
      <c r="M9" s="77" t="s">
        <v>248</v>
      </c>
      <c r="N9" s="77" t="s">
        <v>19</v>
      </c>
      <c r="O9" s="77" t="s">
        <v>99</v>
      </c>
      <c r="P9" s="77" t="s">
        <v>103</v>
      </c>
      <c r="Q9" s="77" t="s">
        <v>104</v>
      </c>
      <c r="R9" s="77" t="s">
        <v>378</v>
      </c>
      <c r="S9" s="77" t="s">
        <v>248</v>
      </c>
      <c r="T9" s="77" t="s">
        <v>19</v>
      </c>
      <c r="U9" s="77" t="s">
        <v>249</v>
      </c>
      <c r="V9" s="77" t="s">
        <v>250</v>
      </c>
      <c r="W9" s="77" t="s">
        <v>251</v>
      </c>
      <c r="X9" s="77" t="s">
        <v>378</v>
      </c>
      <c r="Y9" s="77" t="s">
        <v>248</v>
      </c>
      <c r="Z9" s="77" t="s">
        <v>95</v>
      </c>
      <c r="AA9" s="77" t="s">
        <v>99</v>
      </c>
      <c r="AB9" s="77" t="s">
        <v>103</v>
      </c>
      <c r="AC9" s="77" t="s">
        <v>251</v>
      </c>
      <c r="AD9" s="77" t="s">
        <v>378</v>
      </c>
      <c r="AE9" s="77" t="s">
        <v>248</v>
      </c>
      <c r="AF9" s="77" t="s">
        <v>19</v>
      </c>
    </row>
    <row r="10" spans="1:34" s="170" customFormat="1" ht="16.149999999999999" customHeight="1" x14ac:dyDescent="0.25">
      <c r="A10" s="68">
        <v>1</v>
      </c>
      <c r="B10" s="168">
        <v>2</v>
      </c>
      <c r="C10" s="168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9</v>
      </c>
      <c r="I10" s="169">
        <v>10</v>
      </c>
      <c r="J10" s="169">
        <v>11</v>
      </c>
      <c r="K10" s="169">
        <v>12</v>
      </c>
      <c r="L10" s="169">
        <v>13</v>
      </c>
      <c r="M10" s="169">
        <v>14</v>
      </c>
      <c r="N10" s="169">
        <v>16</v>
      </c>
      <c r="O10" s="169">
        <v>17</v>
      </c>
      <c r="P10" s="169">
        <v>18</v>
      </c>
      <c r="Q10" s="169">
        <v>19</v>
      </c>
      <c r="R10" s="169">
        <v>20</v>
      </c>
      <c r="S10" s="169">
        <v>21</v>
      </c>
      <c r="T10" s="169">
        <v>23</v>
      </c>
      <c r="U10" s="169">
        <v>24</v>
      </c>
      <c r="V10" s="169">
        <v>25</v>
      </c>
      <c r="W10" s="169">
        <v>26</v>
      </c>
      <c r="X10" s="169">
        <v>27</v>
      </c>
      <c r="Y10" s="169">
        <v>28</v>
      </c>
      <c r="Z10" s="169">
        <v>30</v>
      </c>
      <c r="AA10" s="169">
        <v>31</v>
      </c>
      <c r="AB10" s="169">
        <v>32</v>
      </c>
      <c r="AC10" s="169">
        <v>33</v>
      </c>
      <c r="AD10" s="169">
        <v>34</v>
      </c>
      <c r="AE10" s="169">
        <v>35</v>
      </c>
      <c r="AF10" s="169">
        <v>37</v>
      </c>
    </row>
    <row r="11" spans="1:34" x14ac:dyDescent="0.25">
      <c r="A11" s="128">
        <v>1</v>
      </c>
      <c r="B11" s="443" t="s">
        <v>898</v>
      </c>
      <c r="C11" s="324">
        <v>161</v>
      </c>
      <c r="D11" s="324">
        <v>119</v>
      </c>
      <c r="E11" s="324">
        <v>0</v>
      </c>
      <c r="F11" s="324">
        <v>0</v>
      </c>
      <c r="G11" s="324">
        <v>0</v>
      </c>
      <c r="H11" s="324">
        <f>SUM(C11:G11)</f>
        <v>280</v>
      </c>
      <c r="I11" s="324">
        <v>165</v>
      </c>
      <c r="J11" s="324">
        <v>118</v>
      </c>
      <c r="K11" s="324">
        <v>0</v>
      </c>
      <c r="L11" s="324">
        <v>0</v>
      </c>
      <c r="M11" s="324">
        <v>0</v>
      </c>
      <c r="N11" s="324">
        <f>SUM(I11:M11)</f>
        <v>283</v>
      </c>
      <c r="O11" s="324">
        <v>0</v>
      </c>
      <c r="P11" s="324">
        <v>0</v>
      </c>
      <c r="Q11" s="324">
        <v>0</v>
      </c>
      <c r="R11" s="324">
        <v>0</v>
      </c>
      <c r="S11" s="324">
        <v>0</v>
      </c>
      <c r="T11" s="324">
        <v>0</v>
      </c>
      <c r="U11" s="324">
        <v>270</v>
      </c>
      <c r="V11" s="324">
        <v>10</v>
      </c>
      <c r="W11" s="324">
        <v>0</v>
      </c>
      <c r="X11" s="324">
        <v>0</v>
      </c>
      <c r="Y11" s="324">
        <v>0</v>
      </c>
      <c r="Z11" s="324">
        <f>SUM(U11:Y11)</f>
        <v>280</v>
      </c>
      <c r="AA11" s="324">
        <v>0</v>
      </c>
      <c r="AB11" s="324">
        <v>0</v>
      </c>
      <c r="AC11" s="324">
        <v>0</v>
      </c>
      <c r="AD11" s="324">
        <v>0</v>
      </c>
      <c r="AE11" s="324">
        <v>0</v>
      </c>
      <c r="AF11" s="324">
        <v>0</v>
      </c>
    </row>
    <row r="12" spans="1:34" x14ac:dyDescent="0.25">
      <c r="A12" s="128">
        <v>2</v>
      </c>
      <c r="B12" s="86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4" x14ac:dyDescent="0.25">
      <c r="A13" s="324" t="s">
        <v>19</v>
      </c>
      <c r="B13" s="443" t="s">
        <v>898</v>
      </c>
      <c r="C13" s="324">
        <v>161</v>
      </c>
      <c r="D13" s="324">
        <v>119</v>
      </c>
      <c r="E13" s="324">
        <v>0</v>
      </c>
      <c r="F13" s="324">
        <v>0</v>
      </c>
      <c r="G13" s="324">
        <v>0</v>
      </c>
      <c r="H13" s="324">
        <f>SUM(C13:G13)</f>
        <v>280</v>
      </c>
      <c r="I13" s="324">
        <v>165</v>
      </c>
      <c r="J13" s="324">
        <v>118</v>
      </c>
      <c r="K13" s="324">
        <v>0</v>
      </c>
      <c r="L13" s="324">
        <v>0</v>
      </c>
      <c r="M13" s="324">
        <v>0</v>
      </c>
      <c r="N13" s="324">
        <f>SUM(I13:M13)</f>
        <v>283</v>
      </c>
      <c r="O13" s="324">
        <v>0</v>
      </c>
      <c r="P13" s="324">
        <v>0</v>
      </c>
      <c r="Q13" s="324">
        <v>0</v>
      </c>
      <c r="R13" s="324">
        <v>0</v>
      </c>
      <c r="S13" s="324">
        <v>0</v>
      </c>
      <c r="T13" s="324">
        <v>0</v>
      </c>
      <c r="U13" s="324">
        <v>270</v>
      </c>
      <c r="V13" s="324">
        <v>10</v>
      </c>
      <c r="W13" s="324">
        <v>0</v>
      </c>
      <c r="X13" s="324">
        <v>0</v>
      </c>
      <c r="Y13" s="324">
        <v>0</v>
      </c>
      <c r="Z13" s="324">
        <f>SUM(U13:Y13)</f>
        <v>280</v>
      </c>
      <c r="AA13" s="324">
        <v>0</v>
      </c>
      <c r="AB13" s="324">
        <v>0</v>
      </c>
      <c r="AC13" s="324">
        <v>0</v>
      </c>
      <c r="AD13" s="324">
        <v>0</v>
      </c>
      <c r="AE13" s="324">
        <v>0</v>
      </c>
      <c r="AF13" s="324">
        <v>0</v>
      </c>
    </row>
    <row r="14" spans="1:34" x14ac:dyDescent="0.25">
      <c r="A14" s="324" t="s">
        <v>940</v>
      </c>
      <c r="B14" s="912" t="s">
        <v>941</v>
      </c>
      <c r="C14" s="913"/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4"/>
    </row>
    <row r="15" spans="1:34" x14ac:dyDescent="0.25">
      <c r="A15" s="470"/>
      <c r="B15" s="471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</row>
    <row r="17" spans="1:32" s="16" customFormat="1" ht="12.75" x14ac:dyDescent="0.2">
      <c r="A17" s="15" t="s">
        <v>12</v>
      </c>
      <c r="I17" s="15"/>
      <c r="J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527" t="s">
        <v>13</v>
      </c>
      <c r="AA17" s="527"/>
      <c r="AB17" s="527"/>
      <c r="AC17" s="527"/>
      <c r="AD17" s="527"/>
      <c r="AE17" s="527"/>
      <c r="AF17" s="527"/>
    </row>
    <row r="18" spans="1:32" s="16" customFormat="1" ht="12.75" customHeight="1" x14ac:dyDescent="0.2">
      <c r="N18" s="15"/>
      <c r="O18" s="668" t="s">
        <v>14</v>
      </c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</row>
    <row r="19" spans="1:32" s="16" customFormat="1" ht="12.75" customHeight="1" x14ac:dyDescent="0.2">
      <c r="N19" s="668" t="s">
        <v>91</v>
      </c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</row>
    <row r="20" spans="1:32" s="16" customFormat="1" ht="12.75" x14ac:dyDescent="0.2">
      <c r="A20" s="15"/>
      <c r="B20" s="15"/>
      <c r="O20" s="15"/>
      <c r="P20" s="15"/>
      <c r="Q20" s="15"/>
      <c r="R20" s="15"/>
      <c r="S20" s="15"/>
      <c r="T20" s="15"/>
      <c r="U20" s="15"/>
      <c r="V20" s="15"/>
      <c r="W20" s="502" t="s">
        <v>88</v>
      </c>
      <c r="X20" s="502"/>
      <c r="Y20" s="502"/>
      <c r="Z20" s="502"/>
      <c r="AA20" s="502"/>
      <c r="AB20" s="502"/>
      <c r="AC20" s="502"/>
      <c r="AD20" s="502"/>
      <c r="AE20" s="502"/>
      <c r="AF20" s="502"/>
    </row>
  </sheetData>
  <mergeCells count="15">
    <mergeCell ref="AE1:AH1"/>
    <mergeCell ref="Z17:AF17"/>
    <mergeCell ref="O18:AF18"/>
    <mergeCell ref="N19:AF19"/>
    <mergeCell ref="O8:T8"/>
    <mergeCell ref="C4:W4"/>
    <mergeCell ref="E2:V2"/>
    <mergeCell ref="B14:AF14"/>
    <mergeCell ref="W20:AF20"/>
    <mergeCell ref="AA8:AF8"/>
    <mergeCell ref="A8:A9"/>
    <mergeCell ref="B8:B9"/>
    <mergeCell ref="C8:H8"/>
    <mergeCell ref="I8:N8"/>
    <mergeCell ref="U8:Z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4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="70" zoomScaleNormal="70" zoomScaleSheetLayoutView="115" workbookViewId="0">
      <selection activeCell="H31" sqref="H31"/>
    </sheetView>
  </sheetViews>
  <sheetFormatPr defaultColWidth="8.85546875" defaultRowHeight="14.25" x14ac:dyDescent="0.2"/>
  <cols>
    <col min="1" max="1" width="8.140625" style="76" customWidth="1"/>
    <col min="2" max="2" width="12.5703125" style="76" customWidth="1"/>
    <col min="3" max="3" width="12.140625" style="76" customWidth="1"/>
    <col min="4" max="4" width="11.7109375" style="76" customWidth="1"/>
    <col min="5" max="5" width="11.28515625" style="76" customWidth="1"/>
    <col min="6" max="6" width="17.140625" style="76" customWidth="1"/>
    <col min="7" max="7" width="15.140625" style="76" customWidth="1"/>
    <col min="8" max="8" width="14.42578125" style="76" customWidth="1"/>
    <col min="9" max="9" width="14.85546875" style="76" customWidth="1"/>
    <col min="10" max="10" width="18.42578125" style="76" customWidth="1"/>
    <col min="11" max="11" width="17.28515625" style="76" customWidth="1"/>
    <col min="12" max="12" width="16.28515625" style="76" customWidth="1"/>
    <col min="13" max="16384" width="8.85546875" style="76"/>
  </cols>
  <sheetData>
    <row r="1" spans="1:19" ht="15" x14ac:dyDescent="0.2">
      <c r="B1" s="16"/>
      <c r="C1" s="16"/>
      <c r="D1" s="16"/>
      <c r="E1" s="16"/>
      <c r="F1" s="1"/>
      <c r="G1" s="1"/>
      <c r="H1" s="16"/>
      <c r="J1" s="41"/>
      <c r="K1" s="666" t="s">
        <v>569</v>
      </c>
      <c r="L1" s="666"/>
    </row>
    <row r="2" spans="1:19" ht="15.75" x14ac:dyDescent="0.25">
      <c r="B2" s="506" t="s">
        <v>0</v>
      </c>
      <c r="C2" s="506"/>
      <c r="D2" s="506"/>
      <c r="E2" s="506"/>
      <c r="F2" s="506"/>
      <c r="G2" s="506"/>
      <c r="H2" s="506"/>
      <c r="I2" s="506"/>
      <c r="J2" s="506"/>
    </row>
    <row r="3" spans="1:19" ht="20.25" x14ac:dyDescent="0.3">
      <c r="B3" s="507" t="s">
        <v>666</v>
      </c>
      <c r="C3" s="507"/>
      <c r="D3" s="507"/>
      <c r="E3" s="507"/>
      <c r="F3" s="507"/>
      <c r="G3" s="507"/>
      <c r="H3" s="507"/>
      <c r="I3" s="507"/>
      <c r="J3" s="507"/>
    </row>
    <row r="4" spans="1:19" ht="20.25" x14ac:dyDescent="0.3">
      <c r="B4" s="140"/>
      <c r="C4" s="140"/>
      <c r="D4" s="140"/>
      <c r="E4" s="140"/>
      <c r="F4" s="140"/>
      <c r="G4" s="140"/>
      <c r="H4" s="140"/>
      <c r="I4" s="140"/>
      <c r="J4" s="140"/>
    </row>
    <row r="5" spans="1:19" ht="15.6" customHeight="1" x14ac:dyDescent="0.25">
      <c r="B5" s="918" t="s">
        <v>759</v>
      </c>
      <c r="C5" s="918"/>
      <c r="D5" s="918"/>
      <c r="E5" s="918"/>
      <c r="F5" s="918"/>
      <c r="G5" s="918"/>
      <c r="H5" s="918"/>
      <c r="I5" s="918"/>
      <c r="J5" s="918"/>
      <c r="K5" s="918"/>
      <c r="L5" s="918"/>
    </row>
    <row r="6" spans="1:19" x14ac:dyDescent="0.2">
      <c r="A6" s="502" t="s">
        <v>170</v>
      </c>
      <c r="B6" s="502"/>
      <c r="C6" s="32"/>
    </row>
    <row r="7" spans="1:19" ht="15" customHeight="1" x14ac:dyDescent="0.25">
      <c r="A7" s="922" t="s">
        <v>116</v>
      </c>
      <c r="B7" s="891" t="s">
        <v>3</v>
      </c>
      <c r="C7" s="929" t="s">
        <v>27</v>
      </c>
      <c r="D7" s="929"/>
      <c r="E7" s="929"/>
      <c r="F7" s="929"/>
      <c r="G7" s="915" t="s">
        <v>28</v>
      </c>
      <c r="H7" s="916"/>
      <c r="I7" s="916"/>
      <c r="J7" s="917"/>
      <c r="K7" s="891" t="s">
        <v>403</v>
      </c>
      <c r="L7" s="896" t="s">
        <v>780</v>
      </c>
    </row>
    <row r="8" spans="1:19" ht="31.15" customHeight="1" x14ac:dyDescent="0.2">
      <c r="A8" s="923"/>
      <c r="B8" s="925"/>
      <c r="C8" s="896" t="s">
        <v>261</v>
      </c>
      <c r="D8" s="891" t="s">
        <v>464</v>
      </c>
      <c r="E8" s="926" t="s">
        <v>102</v>
      </c>
      <c r="F8" s="895"/>
      <c r="G8" s="892" t="s">
        <v>261</v>
      </c>
      <c r="H8" s="896" t="s">
        <v>464</v>
      </c>
      <c r="I8" s="927" t="s">
        <v>102</v>
      </c>
      <c r="J8" s="928"/>
      <c r="K8" s="925"/>
      <c r="L8" s="896"/>
    </row>
    <row r="9" spans="1:19" ht="69.75" customHeight="1" x14ac:dyDescent="0.2">
      <c r="A9" s="924"/>
      <c r="B9" s="892"/>
      <c r="C9" s="896"/>
      <c r="D9" s="892"/>
      <c r="E9" s="91" t="s">
        <v>858</v>
      </c>
      <c r="F9" s="91" t="s">
        <v>465</v>
      </c>
      <c r="G9" s="896"/>
      <c r="H9" s="896"/>
      <c r="I9" s="91" t="s">
        <v>858</v>
      </c>
      <c r="J9" s="91" t="s">
        <v>465</v>
      </c>
      <c r="K9" s="892"/>
      <c r="L9" s="896"/>
      <c r="M9" s="122"/>
      <c r="N9" s="122"/>
      <c r="O9" s="122"/>
    </row>
    <row r="10" spans="1:19" x14ac:dyDescent="0.2">
      <c r="A10" s="172">
        <v>1</v>
      </c>
      <c r="B10" s="171">
        <v>2</v>
      </c>
      <c r="C10" s="172">
        <v>3</v>
      </c>
      <c r="D10" s="171">
        <v>4</v>
      </c>
      <c r="E10" s="172">
        <v>5</v>
      </c>
      <c r="F10" s="171">
        <v>6</v>
      </c>
      <c r="G10" s="172">
        <v>7</v>
      </c>
      <c r="H10" s="171">
        <v>8</v>
      </c>
      <c r="I10" s="172">
        <v>9</v>
      </c>
      <c r="J10" s="171">
        <v>10</v>
      </c>
      <c r="K10" s="172" t="s">
        <v>577</v>
      </c>
      <c r="L10" s="171">
        <v>12</v>
      </c>
      <c r="M10" s="122"/>
      <c r="N10" s="122"/>
      <c r="O10" s="122"/>
    </row>
    <row r="11" spans="1:19" s="119" customFormat="1" ht="15" x14ac:dyDescent="0.25">
      <c r="A11" s="132">
        <v>1</v>
      </c>
      <c r="B11" s="402" t="s">
        <v>898</v>
      </c>
      <c r="C11" s="402">
        <v>28296</v>
      </c>
      <c r="D11" s="402">
        <v>625</v>
      </c>
      <c r="E11" s="402">
        <v>625</v>
      </c>
      <c r="F11" s="402">
        <v>1</v>
      </c>
      <c r="G11" s="402">
        <v>14085</v>
      </c>
      <c r="H11" s="402">
        <v>300</v>
      </c>
      <c r="I11" s="402">
        <v>300</v>
      </c>
      <c r="J11" s="402">
        <v>0</v>
      </c>
      <c r="K11" s="444">
        <f>E11+F11+I11+J11</f>
        <v>926</v>
      </c>
      <c r="L11" s="444">
        <v>0</v>
      </c>
      <c r="M11" s="122"/>
      <c r="N11" s="122"/>
      <c r="O11" s="122"/>
      <c r="P11" s="122"/>
      <c r="Q11" s="122"/>
      <c r="R11" s="122"/>
      <c r="S11" s="122"/>
    </row>
    <row r="12" spans="1:19" x14ac:dyDescent="0.2">
      <c r="A12" s="132">
        <v>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19"/>
      <c r="L12" s="121"/>
      <c r="M12" s="122"/>
      <c r="N12" s="122"/>
      <c r="O12" s="122"/>
    </row>
    <row r="13" spans="1:19" x14ac:dyDescent="0.2">
      <c r="A13" s="132">
        <v>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1"/>
      <c r="M13" s="122"/>
      <c r="N13" s="122"/>
      <c r="O13" s="122"/>
    </row>
    <row r="14" spans="1:19" x14ac:dyDescent="0.2">
      <c r="A14" s="132">
        <v>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1"/>
    </row>
    <row r="15" spans="1:19" x14ac:dyDescent="0.2">
      <c r="A15" s="132">
        <v>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1"/>
      <c r="N15" s="76" t="s">
        <v>11</v>
      </c>
    </row>
    <row r="16" spans="1:19" x14ac:dyDescent="0.2">
      <c r="A16" s="132">
        <v>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1"/>
    </row>
    <row r="17" spans="1:19" x14ac:dyDescent="0.2">
      <c r="A17" s="132">
        <v>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 t="s">
        <v>11</v>
      </c>
      <c r="L17" s="121"/>
    </row>
    <row r="18" spans="1:19" x14ac:dyDescent="0.2">
      <c r="A18" s="132">
        <v>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1"/>
    </row>
    <row r="19" spans="1:19" ht="15" x14ac:dyDescent="0.25">
      <c r="A19" s="325" t="s">
        <v>19</v>
      </c>
      <c r="B19" s="402" t="s">
        <v>898</v>
      </c>
      <c r="C19" s="402">
        <v>28296</v>
      </c>
      <c r="D19" s="402">
        <v>625</v>
      </c>
      <c r="E19" s="402">
        <v>625</v>
      </c>
      <c r="F19" s="402">
        <v>1</v>
      </c>
      <c r="G19" s="402">
        <v>14085</v>
      </c>
      <c r="H19" s="402">
        <v>300</v>
      </c>
      <c r="I19" s="402">
        <v>300</v>
      </c>
      <c r="J19" s="402">
        <v>0</v>
      </c>
      <c r="K19" s="444">
        <f>E19+F19+I19+J19</f>
        <v>926</v>
      </c>
      <c r="L19" s="444">
        <v>0</v>
      </c>
    </row>
    <row r="20" spans="1:19" ht="17.25" customHeight="1" x14ac:dyDescent="0.2">
      <c r="A20" s="919" t="s">
        <v>123</v>
      </c>
      <c r="B20" s="920"/>
      <c r="C20" s="920"/>
      <c r="D20" s="920"/>
      <c r="E20" s="920"/>
      <c r="F20" s="920"/>
      <c r="G20" s="920"/>
      <c r="H20" s="920"/>
      <c r="I20" s="920"/>
      <c r="J20" s="920"/>
      <c r="K20" s="921"/>
      <c r="L20" s="921"/>
    </row>
    <row r="22" spans="1:19" s="16" customFormat="1" ht="15.75" customHeight="1" x14ac:dyDescent="0.2">
      <c r="A22" s="509" t="s">
        <v>12</v>
      </c>
      <c r="B22" s="509"/>
      <c r="C22" s="1"/>
      <c r="D22" s="15"/>
      <c r="E22" s="15"/>
      <c r="H22" s="88"/>
      <c r="I22" s="88"/>
      <c r="K22" s="88" t="s">
        <v>13</v>
      </c>
    </row>
    <row r="23" spans="1:19" s="16" customFormat="1" ht="13.15" customHeight="1" x14ac:dyDescent="0.2">
      <c r="J23" s="497"/>
      <c r="K23" s="497"/>
      <c r="L23" s="497"/>
      <c r="M23" s="497"/>
      <c r="N23" s="497"/>
      <c r="O23" s="497"/>
      <c r="P23" s="497"/>
      <c r="Q23" s="497"/>
      <c r="R23" s="497"/>
      <c r="S23" s="497"/>
    </row>
    <row r="24" spans="1:19" s="16" customFormat="1" ht="12.75" x14ac:dyDescent="0.2">
      <c r="J24" s="497"/>
      <c r="K24" s="497"/>
      <c r="L24" s="497"/>
      <c r="M24" s="497"/>
      <c r="N24" s="497"/>
      <c r="O24" s="497"/>
      <c r="P24" s="497"/>
      <c r="Q24" s="497"/>
      <c r="R24" s="497"/>
      <c r="S24" s="497"/>
    </row>
    <row r="25" spans="1:19" s="16" customFormat="1" ht="12.75" x14ac:dyDescent="0.2">
      <c r="B25" s="15"/>
      <c r="C25" s="15"/>
      <c r="D25" s="15"/>
      <c r="E25" s="15"/>
      <c r="J25" s="502"/>
      <c r="K25" s="502"/>
      <c r="L25" s="502"/>
    </row>
  </sheetData>
  <mergeCells count="22">
    <mergeCell ref="A22:B22"/>
    <mergeCell ref="C8:C9"/>
    <mergeCell ref="H8:H9"/>
    <mergeCell ref="G8:G9"/>
    <mergeCell ref="C7:F7"/>
    <mergeCell ref="D8:D9"/>
    <mergeCell ref="J25:L25"/>
    <mergeCell ref="L7:L9"/>
    <mergeCell ref="A20:L20"/>
    <mergeCell ref="A7:A9"/>
    <mergeCell ref="B7:B9"/>
    <mergeCell ref="K7:K9"/>
    <mergeCell ref="J23:S23"/>
    <mergeCell ref="J24:S24"/>
    <mergeCell ref="E8:F8"/>
    <mergeCell ref="I8:J8"/>
    <mergeCell ref="K1:L1"/>
    <mergeCell ref="B2:J2"/>
    <mergeCell ref="B3:J3"/>
    <mergeCell ref="G7:J7"/>
    <mergeCell ref="A6:B6"/>
    <mergeCell ref="B5:L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6"/>
  <sheetViews>
    <sheetView zoomScale="90" zoomScaleNormal="90" zoomScaleSheetLayoutView="100" workbookViewId="0">
      <selection activeCell="V4" sqref="V4"/>
    </sheetView>
  </sheetViews>
  <sheetFormatPr defaultRowHeight="12.75" x14ac:dyDescent="0.2"/>
  <cols>
    <col min="1" max="1" width="4.7109375" style="195" customWidth="1"/>
    <col min="2" max="2" width="17.7109375" style="195" customWidth="1"/>
    <col min="3" max="7" width="7.85546875" style="195" customWidth="1"/>
    <col min="8" max="8" width="9.140625" style="195" customWidth="1"/>
    <col min="9" max="10" width="7.85546875" style="195" customWidth="1"/>
    <col min="11" max="11" width="9.28515625" style="195" customWidth="1"/>
    <col min="12" max="22" width="8" style="195" customWidth="1"/>
    <col min="23" max="23" width="9.42578125" style="195" customWidth="1"/>
    <col min="24" max="16384" width="9.140625" style="195"/>
  </cols>
  <sheetData>
    <row r="1" spans="1:249" ht="15" x14ac:dyDescent="0.2">
      <c r="O1" s="934" t="s">
        <v>582</v>
      </c>
      <c r="P1" s="934"/>
      <c r="Q1" s="934"/>
      <c r="R1" s="934"/>
      <c r="S1" s="934"/>
      <c r="T1" s="934"/>
      <c r="U1" s="934"/>
    </row>
    <row r="2" spans="1:249" ht="15.75" x14ac:dyDescent="0.25">
      <c r="F2" s="196" t="s">
        <v>0</v>
      </c>
      <c r="G2" s="196"/>
      <c r="H2" s="196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49" ht="15.75" x14ac:dyDescent="0.25">
      <c r="F3" s="196"/>
      <c r="G3" s="196"/>
      <c r="H3" s="196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249" ht="18" x14ac:dyDescent="0.25">
      <c r="B4" s="935" t="s">
        <v>666</v>
      </c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</row>
    <row r="6" spans="1:249" ht="15.75" x14ac:dyDescent="0.25">
      <c r="B6" s="936" t="s">
        <v>854</v>
      </c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</row>
    <row r="8" spans="1:249" x14ac:dyDescent="0.2">
      <c r="A8" s="930" t="s">
        <v>170</v>
      </c>
      <c r="B8" s="930"/>
    </row>
    <row r="9" spans="1:249" ht="18" x14ac:dyDescent="0.25">
      <c r="A9" s="198"/>
      <c r="B9" s="198"/>
      <c r="V9" s="942" t="s">
        <v>269</v>
      </c>
      <c r="W9" s="942"/>
    </row>
    <row r="10" spans="1:249" ht="12.75" customHeight="1" x14ac:dyDescent="0.2">
      <c r="A10" s="943" t="s">
        <v>2</v>
      </c>
      <c r="B10" s="943" t="s">
        <v>117</v>
      </c>
      <c r="C10" s="945" t="s">
        <v>27</v>
      </c>
      <c r="D10" s="946"/>
      <c r="E10" s="946"/>
      <c r="F10" s="946"/>
      <c r="G10" s="946"/>
      <c r="H10" s="946"/>
      <c r="I10" s="946"/>
      <c r="J10" s="946"/>
      <c r="K10" s="947"/>
      <c r="L10" s="945" t="s">
        <v>28</v>
      </c>
      <c r="M10" s="946"/>
      <c r="N10" s="946"/>
      <c r="O10" s="946"/>
      <c r="P10" s="946"/>
      <c r="Q10" s="946"/>
      <c r="R10" s="946"/>
      <c r="S10" s="946"/>
      <c r="T10" s="947"/>
      <c r="U10" s="948" t="s">
        <v>148</v>
      </c>
      <c r="V10" s="949"/>
      <c r="W10" s="950"/>
      <c r="X10" s="200"/>
      <c r="Y10" s="200"/>
      <c r="Z10" s="200"/>
      <c r="AA10" s="200"/>
      <c r="AB10" s="200"/>
      <c r="AC10" s="201"/>
      <c r="AD10" s="202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  <c r="IM10" s="200"/>
      <c r="IN10" s="200"/>
      <c r="IO10" s="200"/>
    </row>
    <row r="11" spans="1:249" ht="12.75" customHeight="1" x14ac:dyDescent="0.2">
      <c r="A11" s="944"/>
      <c r="B11" s="944"/>
      <c r="C11" s="937" t="s">
        <v>184</v>
      </c>
      <c r="D11" s="938"/>
      <c r="E11" s="939"/>
      <c r="F11" s="937" t="s">
        <v>185</v>
      </c>
      <c r="G11" s="938"/>
      <c r="H11" s="939"/>
      <c r="I11" s="937" t="s">
        <v>19</v>
      </c>
      <c r="J11" s="938"/>
      <c r="K11" s="939"/>
      <c r="L11" s="937" t="s">
        <v>184</v>
      </c>
      <c r="M11" s="938"/>
      <c r="N11" s="939"/>
      <c r="O11" s="937" t="s">
        <v>185</v>
      </c>
      <c r="P11" s="938"/>
      <c r="Q11" s="939"/>
      <c r="R11" s="937" t="s">
        <v>19</v>
      </c>
      <c r="S11" s="938"/>
      <c r="T11" s="939"/>
      <c r="U11" s="951"/>
      <c r="V11" s="952"/>
      <c r="W11" s="953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  <c r="IN11" s="200"/>
      <c r="IO11" s="200"/>
    </row>
    <row r="12" spans="1:249" x14ac:dyDescent="0.2">
      <c r="A12" s="199"/>
      <c r="B12" s="199"/>
      <c r="C12" s="203" t="s">
        <v>270</v>
      </c>
      <c r="D12" s="204" t="s">
        <v>47</v>
      </c>
      <c r="E12" s="205" t="s">
        <v>48</v>
      </c>
      <c r="F12" s="203" t="s">
        <v>270</v>
      </c>
      <c r="G12" s="204" t="s">
        <v>47</v>
      </c>
      <c r="H12" s="205" t="s">
        <v>48</v>
      </c>
      <c r="I12" s="203" t="s">
        <v>270</v>
      </c>
      <c r="J12" s="204" t="s">
        <v>47</v>
      </c>
      <c r="K12" s="205" t="s">
        <v>48</v>
      </c>
      <c r="L12" s="203" t="s">
        <v>270</v>
      </c>
      <c r="M12" s="204" t="s">
        <v>47</v>
      </c>
      <c r="N12" s="205" t="s">
        <v>48</v>
      </c>
      <c r="O12" s="203" t="s">
        <v>270</v>
      </c>
      <c r="P12" s="204" t="s">
        <v>47</v>
      </c>
      <c r="Q12" s="205" t="s">
        <v>48</v>
      </c>
      <c r="R12" s="203" t="s">
        <v>270</v>
      </c>
      <c r="S12" s="204" t="s">
        <v>47</v>
      </c>
      <c r="T12" s="205" t="s">
        <v>48</v>
      </c>
      <c r="U12" s="199" t="s">
        <v>270</v>
      </c>
      <c r="V12" s="199" t="s">
        <v>47</v>
      </c>
      <c r="W12" s="199" t="s">
        <v>48</v>
      </c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  <c r="IN12" s="200"/>
      <c r="IO12" s="200"/>
    </row>
    <row r="13" spans="1:249" x14ac:dyDescent="0.2">
      <c r="A13" s="199">
        <v>1</v>
      </c>
      <c r="B13" s="199">
        <v>2</v>
      </c>
      <c r="C13" s="199">
        <v>3</v>
      </c>
      <c r="D13" s="199">
        <v>4</v>
      </c>
      <c r="E13" s="199">
        <v>5</v>
      </c>
      <c r="F13" s="199">
        <v>7</v>
      </c>
      <c r="G13" s="199">
        <v>8</v>
      </c>
      <c r="H13" s="199">
        <v>9</v>
      </c>
      <c r="I13" s="199">
        <v>11</v>
      </c>
      <c r="J13" s="199">
        <v>12</v>
      </c>
      <c r="K13" s="199">
        <v>13</v>
      </c>
      <c r="L13" s="199">
        <v>15</v>
      </c>
      <c r="M13" s="199">
        <v>16</v>
      </c>
      <c r="N13" s="199">
        <v>17</v>
      </c>
      <c r="O13" s="199">
        <v>19</v>
      </c>
      <c r="P13" s="199">
        <v>20</v>
      </c>
      <c r="Q13" s="199">
        <v>21</v>
      </c>
      <c r="R13" s="199">
        <v>23</v>
      </c>
      <c r="S13" s="199">
        <v>24</v>
      </c>
      <c r="T13" s="199">
        <v>25</v>
      </c>
      <c r="U13" s="199">
        <v>27</v>
      </c>
      <c r="V13" s="199">
        <v>28</v>
      </c>
      <c r="W13" s="199">
        <v>29</v>
      </c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</row>
    <row r="14" spans="1:249" ht="12.75" customHeight="1" x14ac:dyDescent="0.2">
      <c r="A14" s="940" t="s">
        <v>262</v>
      </c>
      <c r="B14" s="941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7"/>
      <c r="V14" s="208"/>
      <c r="W14" s="208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</row>
    <row r="15" spans="1:249" x14ac:dyDescent="0.2">
      <c r="A15" s="209">
        <v>1</v>
      </c>
      <c r="B15" s="210" t="s">
        <v>133</v>
      </c>
      <c r="C15" s="445">
        <v>4.5</v>
      </c>
      <c r="D15" s="445">
        <v>0.7</v>
      </c>
      <c r="E15" s="445">
        <v>12.75</v>
      </c>
      <c r="F15" s="210">
        <v>0</v>
      </c>
      <c r="G15" s="210">
        <v>0</v>
      </c>
      <c r="H15" s="210">
        <v>0</v>
      </c>
      <c r="I15" s="445">
        <v>4.5</v>
      </c>
      <c r="J15" s="445">
        <v>0.7</v>
      </c>
      <c r="K15" s="445">
        <v>12.75</v>
      </c>
      <c r="L15" s="445">
        <v>1.92</v>
      </c>
      <c r="M15" s="445">
        <v>0.37</v>
      </c>
      <c r="N15" s="445">
        <v>10.46</v>
      </c>
      <c r="O15" s="445">
        <v>0</v>
      </c>
      <c r="P15" s="445">
        <v>0</v>
      </c>
      <c r="Q15" s="445">
        <v>0</v>
      </c>
      <c r="R15" s="445">
        <v>1.92</v>
      </c>
      <c r="S15" s="445">
        <v>0.37</v>
      </c>
      <c r="T15" s="445">
        <v>10.46</v>
      </c>
      <c r="U15" s="445">
        <v>6.42</v>
      </c>
      <c r="V15" s="445">
        <v>1.07</v>
      </c>
      <c r="W15" s="445">
        <v>23.21</v>
      </c>
      <c r="X15" s="448">
        <f t="shared" ref="X15:X20" si="0">SUM(U15:W15)</f>
        <v>30.700000000000003</v>
      </c>
    </row>
    <row r="16" spans="1:249" x14ac:dyDescent="0.2">
      <c r="A16" s="209">
        <v>2</v>
      </c>
      <c r="B16" s="211" t="s">
        <v>506</v>
      </c>
      <c r="C16" s="445">
        <v>61.26</v>
      </c>
      <c r="D16" s="445">
        <v>9.57</v>
      </c>
      <c r="E16" s="445">
        <v>173.83</v>
      </c>
      <c r="F16" s="445">
        <v>139</v>
      </c>
      <c r="G16" s="445">
        <v>21.72</v>
      </c>
      <c r="H16" s="445">
        <v>394.38</v>
      </c>
      <c r="I16" s="445">
        <v>200.26</v>
      </c>
      <c r="J16" s="445">
        <v>31.29</v>
      </c>
      <c r="K16" s="445">
        <v>568.21</v>
      </c>
      <c r="L16" s="445">
        <v>26.31</v>
      </c>
      <c r="M16" s="445">
        <v>5.0199999999999996</v>
      </c>
      <c r="N16" s="445">
        <v>142.08000000000001</v>
      </c>
      <c r="O16" s="445">
        <v>42.75</v>
      </c>
      <c r="P16" s="445">
        <v>8.2100000000000009</v>
      </c>
      <c r="Q16" s="445">
        <v>232.72</v>
      </c>
      <c r="R16" s="445">
        <v>69.06</v>
      </c>
      <c r="S16" s="445">
        <v>13.23</v>
      </c>
      <c r="T16" s="445">
        <v>374.8</v>
      </c>
      <c r="U16" s="445">
        <v>269.32</v>
      </c>
      <c r="V16" s="445">
        <v>44.519999999999996</v>
      </c>
      <c r="W16" s="445">
        <v>943.01</v>
      </c>
      <c r="X16" s="448">
        <f t="shared" si="0"/>
        <v>1256.8499999999999</v>
      </c>
    </row>
    <row r="17" spans="1:24" ht="25.5" x14ac:dyDescent="0.2">
      <c r="A17" s="209">
        <v>3</v>
      </c>
      <c r="B17" s="211" t="s">
        <v>137</v>
      </c>
      <c r="C17" s="445">
        <v>15.67</v>
      </c>
      <c r="D17" s="445">
        <v>2.44</v>
      </c>
      <c r="E17" s="445">
        <v>44.48</v>
      </c>
      <c r="F17" s="445">
        <v>42.37</v>
      </c>
      <c r="G17" s="445">
        <v>6.61</v>
      </c>
      <c r="H17" s="445">
        <v>120.2</v>
      </c>
      <c r="I17" s="445">
        <v>58.04</v>
      </c>
      <c r="J17" s="445">
        <v>9.0500000000000007</v>
      </c>
      <c r="K17" s="445">
        <v>164.68</v>
      </c>
      <c r="L17" s="445">
        <v>4.5199999999999996</v>
      </c>
      <c r="M17" s="445">
        <v>0.86</v>
      </c>
      <c r="N17" s="445">
        <v>24.61</v>
      </c>
      <c r="O17" s="445">
        <v>12.21</v>
      </c>
      <c r="P17" s="445">
        <v>2.34</v>
      </c>
      <c r="Q17" s="445">
        <v>66.510000000000005</v>
      </c>
      <c r="R17" s="445">
        <v>16.73</v>
      </c>
      <c r="S17" s="445">
        <v>3.1999999999999997</v>
      </c>
      <c r="T17" s="445">
        <v>91.12</v>
      </c>
      <c r="U17" s="445">
        <v>74.77</v>
      </c>
      <c r="V17" s="445">
        <v>12.25</v>
      </c>
      <c r="W17" s="445">
        <v>255.8</v>
      </c>
      <c r="X17" s="448">
        <f t="shared" si="0"/>
        <v>342.82</v>
      </c>
    </row>
    <row r="18" spans="1:24" ht="25.5" x14ac:dyDescent="0.2">
      <c r="A18" s="209">
        <v>4</v>
      </c>
      <c r="B18" s="211" t="s">
        <v>135</v>
      </c>
      <c r="C18" s="445">
        <v>1.1100000000000001</v>
      </c>
      <c r="D18" s="445">
        <v>0.17</v>
      </c>
      <c r="E18" s="445">
        <v>3.15</v>
      </c>
      <c r="F18" s="445">
        <v>0</v>
      </c>
      <c r="G18" s="445">
        <v>0</v>
      </c>
      <c r="H18" s="445">
        <v>0</v>
      </c>
      <c r="I18" s="445">
        <v>1.1100000000000001</v>
      </c>
      <c r="J18" s="445">
        <v>0.17</v>
      </c>
      <c r="K18" s="445">
        <v>3.15</v>
      </c>
      <c r="L18" s="445">
        <v>0.47</v>
      </c>
      <c r="M18" s="445">
        <v>0.09</v>
      </c>
      <c r="N18" s="445">
        <v>2.59</v>
      </c>
      <c r="O18" s="445">
        <v>0</v>
      </c>
      <c r="P18" s="445">
        <v>0</v>
      </c>
      <c r="Q18" s="445">
        <v>0</v>
      </c>
      <c r="R18" s="445">
        <v>0.47</v>
      </c>
      <c r="S18" s="445">
        <v>0.09</v>
      </c>
      <c r="T18" s="445">
        <v>2.59</v>
      </c>
      <c r="U18" s="445">
        <v>1.58</v>
      </c>
      <c r="V18" s="445">
        <v>0.26</v>
      </c>
      <c r="W18" s="445">
        <v>5.74</v>
      </c>
      <c r="X18" s="448">
        <f t="shared" si="0"/>
        <v>7.58</v>
      </c>
    </row>
    <row r="19" spans="1:24" x14ac:dyDescent="0.2">
      <c r="A19" s="209">
        <v>5</v>
      </c>
      <c r="B19" s="210" t="s">
        <v>136</v>
      </c>
      <c r="C19" s="445">
        <v>6.55</v>
      </c>
      <c r="D19" s="445">
        <v>1.07</v>
      </c>
      <c r="E19" s="445">
        <v>22.38</v>
      </c>
      <c r="F19" s="445">
        <v>0</v>
      </c>
      <c r="G19" s="445">
        <v>0</v>
      </c>
      <c r="H19" s="445">
        <v>0</v>
      </c>
      <c r="I19" s="445">
        <v>6.55</v>
      </c>
      <c r="J19" s="445">
        <v>1.07</v>
      </c>
      <c r="K19" s="445">
        <v>22.38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445">
        <v>0</v>
      </c>
      <c r="T19" s="445">
        <v>0</v>
      </c>
      <c r="U19" s="445">
        <v>6.55</v>
      </c>
      <c r="V19" s="445">
        <v>1.07</v>
      </c>
      <c r="W19" s="445">
        <v>22.38</v>
      </c>
      <c r="X19" s="448">
        <f t="shared" si="0"/>
        <v>30</v>
      </c>
    </row>
    <row r="20" spans="1:24" ht="12.75" customHeight="1" x14ac:dyDescent="0.2">
      <c r="B20" s="206" t="s">
        <v>19</v>
      </c>
      <c r="C20" s="445">
        <v>89.09</v>
      </c>
      <c r="D20" s="445">
        <v>13.95</v>
      </c>
      <c r="E20" s="445">
        <v>256.59000000000003</v>
      </c>
      <c r="F20" s="445">
        <v>181.37</v>
      </c>
      <c r="G20" s="445">
        <v>28.33</v>
      </c>
      <c r="H20" s="445">
        <v>514.58000000000004</v>
      </c>
      <c r="I20" s="445">
        <v>270.46000000000004</v>
      </c>
      <c r="J20" s="445">
        <v>42.28</v>
      </c>
      <c r="K20" s="445">
        <v>771.17000000000007</v>
      </c>
      <c r="L20" s="445">
        <v>33.22</v>
      </c>
      <c r="M20" s="445">
        <v>6.34</v>
      </c>
      <c r="N20" s="445">
        <v>179.74000000000004</v>
      </c>
      <c r="O20" s="445">
        <v>54.96</v>
      </c>
      <c r="P20" s="445">
        <v>10.55</v>
      </c>
      <c r="Q20" s="445">
        <v>299.23</v>
      </c>
      <c r="R20" s="445">
        <v>88.18</v>
      </c>
      <c r="S20" s="445">
        <v>16.89</v>
      </c>
      <c r="T20" s="445">
        <v>478.96999999999997</v>
      </c>
      <c r="U20" s="445">
        <v>358.64</v>
      </c>
      <c r="V20" s="445">
        <v>59.169999999999995</v>
      </c>
      <c r="W20" s="445">
        <v>1250.1400000000001</v>
      </c>
      <c r="X20" s="448">
        <f t="shared" si="0"/>
        <v>1667.95</v>
      </c>
    </row>
    <row r="21" spans="1:24" ht="12.75" customHeight="1" x14ac:dyDescent="0.2">
      <c r="A21" s="461"/>
      <c r="B21" s="468" t="s">
        <v>263</v>
      </c>
      <c r="C21" s="469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8"/>
    </row>
    <row r="22" spans="1:24" x14ac:dyDescent="0.2">
      <c r="A22" s="209">
        <v>6</v>
      </c>
      <c r="B22" s="210" t="s">
        <v>138</v>
      </c>
      <c r="C22" s="445">
        <v>0</v>
      </c>
      <c r="D22" s="445">
        <v>0</v>
      </c>
      <c r="E22" s="445">
        <v>0</v>
      </c>
      <c r="F22" s="445">
        <v>0</v>
      </c>
      <c r="G22" s="445">
        <v>0</v>
      </c>
      <c r="H22" s="445">
        <v>0</v>
      </c>
      <c r="I22" s="445">
        <v>0</v>
      </c>
      <c r="J22" s="445">
        <v>0</v>
      </c>
      <c r="K22" s="445">
        <v>0</v>
      </c>
      <c r="L22" s="445">
        <v>0</v>
      </c>
      <c r="M22" s="445">
        <v>0</v>
      </c>
      <c r="N22" s="445">
        <v>0</v>
      </c>
      <c r="O22" s="445">
        <v>0</v>
      </c>
      <c r="P22" s="445">
        <v>0</v>
      </c>
      <c r="Q22" s="445">
        <v>0</v>
      </c>
      <c r="R22" s="445">
        <v>0</v>
      </c>
      <c r="S22" s="445">
        <v>0</v>
      </c>
      <c r="T22" s="445">
        <v>0</v>
      </c>
      <c r="U22" s="445">
        <v>0</v>
      </c>
      <c r="V22" s="445">
        <v>0</v>
      </c>
      <c r="W22" s="445">
        <v>0</v>
      </c>
    </row>
    <row r="23" spans="1:24" x14ac:dyDescent="0.2">
      <c r="A23" s="209">
        <v>7</v>
      </c>
      <c r="B23" s="210" t="s">
        <v>139</v>
      </c>
      <c r="C23" s="445">
        <v>0.68</v>
      </c>
      <c r="D23" s="445">
        <v>0.14000000000000001</v>
      </c>
      <c r="E23" s="445">
        <v>3.7</v>
      </c>
      <c r="F23" s="445">
        <v>0</v>
      </c>
      <c r="G23" s="445">
        <v>0</v>
      </c>
      <c r="H23" s="445">
        <v>0</v>
      </c>
      <c r="I23" s="445">
        <v>0.68</v>
      </c>
      <c r="J23" s="445">
        <v>0.14000000000000001</v>
      </c>
      <c r="K23" s="445">
        <v>3.7</v>
      </c>
      <c r="L23" s="445">
        <v>2.37</v>
      </c>
      <c r="M23" s="445">
        <v>0.37</v>
      </c>
      <c r="N23" s="445">
        <v>6.74</v>
      </c>
      <c r="O23" s="445">
        <v>0</v>
      </c>
      <c r="P23" s="445">
        <v>0</v>
      </c>
      <c r="Q23" s="445">
        <v>0</v>
      </c>
      <c r="R23" s="445">
        <v>2.37</v>
      </c>
      <c r="S23" s="445">
        <v>0.37</v>
      </c>
      <c r="T23" s="445">
        <v>6.74</v>
      </c>
      <c r="U23" s="445">
        <f>I23+R23</f>
        <v>3.0500000000000003</v>
      </c>
      <c r="V23" s="445">
        <f>J23+S23</f>
        <v>0.51</v>
      </c>
      <c r="W23" s="445">
        <f>T23+K23</f>
        <v>10.440000000000001</v>
      </c>
      <c r="X23" s="448">
        <f>SUM(U23:W23)</f>
        <v>14.000000000000002</v>
      </c>
    </row>
    <row r="24" spans="1:24" x14ac:dyDescent="0.2">
      <c r="A24" s="212" t="s">
        <v>7</v>
      </c>
      <c r="B24" s="213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8">
        <f>SUM(U24:W24)</f>
        <v>0</v>
      </c>
    </row>
    <row r="25" spans="1:24" x14ac:dyDescent="0.2">
      <c r="A25" s="212" t="s">
        <v>7</v>
      </c>
      <c r="B25" s="213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</row>
    <row r="26" spans="1:24" x14ac:dyDescent="0.2">
      <c r="A26" s="209" t="s">
        <v>19</v>
      </c>
      <c r="B26" s="210"/>
      <c r="C26" s="447">
        <f>C20+C23</f>
        <v>89.77000000000001</v>
      </c>
      <c r="D26" s="447">
        <f>D20+D23</f>
        <v>14.09</v>
      </c>
      <c r="E26" s="447">
        <f>E20+E23</f>
        <v>260.29000000000002</v>
      </c>
      <c r="F26" s="447">
        <f t="shared" ref="F26:K26" si="1">F20+F22+F23</f>
        <v>181.37</v>
      </c>
      <c r="G26" s="447">
        <f t="shared" si="1"/>
        <v>28.33</v>
      </c>
      <c r="H26" s="447">
        <f t="shared" si="1"/>
        <v>514.58000000000004</v>
      </c>
      <c r="I26" s="447">
        <f t="shared" si="1"/>
        <v>271.14000000000004</v>
      </c>
      <c r="J26" s="447">
        <f t="shared" si="1"/>
        <v>42.42</v>
      </c>
      <c r="K26" s="447">
        <f t="shared" si="1"/>
        <v>774.87000000000012</v>
      </c>
      <c r="L26" s="447">
        <f>L20+L23+L22</f>
        <v>35.589999999999996</v>
      </c>
      <c r="M26" s="447">
        <f t="shared" ref="M26:T26" si="2">M20+M22+M23</f>
        <v>6.71</v>
      </c>
      <c r="N26" s="447">
        <f t="shared" si="2"/>
        <v>186.48000000000005</v>
      </c>
      <c r="O26" s="447">
        <f t="shared" si="2"/>
        <v>54.96</v>
      </c>
      <c r="P26" s="447">
        <f t="shared" si="2"/>
        <v>10.55</v>
      </c>
      <c r="Q26" s="447">
        <f t="shared" si="2"/>
        <v>299.23</v>
      </c>
      <c r="R26" s="447">
        <f t="shared" si="2"/>
        <v>90.550000000000011</v>
      </c>
      <c r="S26" s="447">
        <f t="shared" si="2"/>
        <v>17.260000000000002</v>
      </c>
      <c r="T26" s="447">
        <f t="shared" si="2"/>
        <v>485.71</v>
      </c>
      <c r="U26" s="447">
        <f>U23+U20</f>
        <v>361.69</v>
      </c>
      <c r="V26" s="447">
        <f>V23+V20</f>
        <v>59.679999999999993</v>
      </c>
      <c r="W26" s="447">
        <f>W23+W20</f>
        <v>1260.5800000000002</v>
      </c>
    </row>
    <row r="27" spans="1:24" x14ac:dyDescent="0.2">
      <c r="A27" s="214"/>
      <c r="B27" s="214"/>
    </row>
    <row r="31" spans="1:24" x14ac:dyDescent="0.2">
      <c r="A31" s="931"/>
      <c r="B31" s="931"/>
      <c r="C31" s="931"/>
      <c r="D31" s="931"/>
      <c r="E31" s="931"/>
      <c r="F31" s="931"/>
      <c r="G31" s="931"/>
      <c r="H31" s="931"/>
      <c r="I31" s="931"/>
      <c r="J31" s="215"/>
      <c r="K31" s="215"/>
      <c r="L31" s="215"/>
      <c r="M31" s="215"/>
      <c r="N31" s="215"/>
      <c r="O31" s="931"/>
      <c r="P31" s="931"/>
      <c r="Q31" s="931"/>
      <c r="R31" s="931"/>
      <c r="S31" s="931"/>
      <c r="T31" s="931"/>
      <c r="U31" s="931"/>
    </row>
    <row r="33" spans="1:23" ht="15.75" x14ac:dyDescent="0.25">
      <c r="A33" s="216" t="s">
        <v>12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R33" s="933" t="s">
        <v>13</v>
      </c>
      <c r="S33" s="933"/>
      <c r="T33" s="933"/>
      <c r="U33" s="933"/>
    </row>
    <row r="34" spans="1:23" ht="15.75" x14ac:dyDescent="0.2">
      <c r="A34" s="932" t="s">
        <v>14</v>
      </c>
      <c r="B34" s="932"/>
      <c r="C34" s="932"/>
      <c r="D34" s="932"/>
      <c r="E34" s="932"/>
      <c r="F34" s="932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</row>
    <row r="35" spans="1:23" ht="15.75" x14ac:dyDescent="0.2">
      <c r="A35" s="932" t="s">
        <v>15</v>
      </c>
      <c r="B35" s="932"/>
      <c r="C35" s="932"/>
      <c r="D35" s="932"/>
      <c r="E35" s="932"/>
      <c r="F35" s="932"/>
      <c r="G35" s="932"/>
      <c r="H35" s="932"/>
      <c r="I35" s="932"/>
      <c r="J35" s="932"/>
      <c r="K35" s="932"/>
      <c r="L35" s="932"/>
      <c r="M35" s="932"/>
      <c r="N35" s="932"/>
      <c r="O35" s="932"/>
      <c r="P35" s="932"/>
      <c r="Q35" s="932"/>
      <c r="R35" s="932"/>
      <c r="S35" s="932"/>
      <c r="T35" s="932"/>
      <c r="U35" s="932"/>
    </row>
    <row r="36" spans="1:23" x14ac:dyDescent="0.2">
      <c r="R36" s="930" t="s">
        <v>88</v>
      </c>
      <c r="S36" s="930"/>
      <c r="T36" s="930"/>
      <c r="U36" s="930"/>
      <c r="V36" s="930"/>
      <c r="W36" s="930"/>
    </row>
  </sheetData>
  <mergeCells count="23"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R36:W36"/>
    <mergeCell ref="A31:I31"/>
    <mergeCell ref="O31:U31"/>
    <mergeCell ref="A34:U34"/>
    <mergeCell ref="R33:U33"/>
    <mergeCell ref="A35:U35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  <colBreaks count="1" manualBreakCount="1">
    <brk id="23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zoomScaleSheetLayoutView="78" workbookViewId="0">
      <selection activeCell="E13" sqref="E13:G15"/>
    </sheetView>
  </sheetViews>
  <sheetFormatPr defaultRowHeight="12.75" x14ac:dyDescent="0.2"/>
  <cols>
    <col min="1" max="1" width="7.42578125" style="186" customWidth="1"/>
    <col min="2" max="2" width="17.140625" style="186" customWidth="1"/>
    <col min="3" max="3" width="11" style="186" customWidth="1"/>
    <col min="4" max="4" width="10" style="186" customWidth="1"/>
    <col min="5" max="5" width="11.85546875" style="186" customWidth="1"/>
    <col min="6" max="6" width="12.140625" style="186" customWidth="1"/>
    <col min="7" max="7" width="13.28515625" style="186" customWidth="1"/>
    <col min="8" max="8" width="14.5703125" style="186" customWidth="1"/>
    <col min="9" max="9" width="12.7109375" style="186" customWidth="1"/>
    <col min="10" max="10" width="14" style="186" customWidth="1"/>
    <col min="11" max="11" width="10.85546875" style="186" customWidth="1"/>
    <col min="12" max="12" width="10.7109375" style="186" customWidth="1"/>
    <col min="13" max="16384" width="9.140625" style="186"/>
  </cols>
  <sheetData>
    <row r="1" spans="1:16" s="93" customFormat="1" x14ac:dyDescent="0.2">
      <c r="E1" s="959"/>
      <c r="F1" s="959"/>
      <c r="G1" s="959"/>
      <c r="H1" s="959"/>
      <c r="I1" s="959"/>
      <c r="J1" s="355" t="s">
        <v>781</v>
      </c>
    </row>
    <row r="2" spans="1:16" s="93" customFormat="1" ht="15" x14ac:dyDescent="0.2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6" s="93" customFormat="1" ht="20.25" x14ac:dyDescent="0.3">
      <c r="A3" s="568" t="s">
        <v>666</v>
      </c>
      <c r="B3" s="568"/>
      <c r="C3" s="568"/>
      <c r="D3" s="568"/>
      <c r="E3" s="568"/>
      <c r="F3" s="568"/>
      <c r="G3" s="568"/>
      <c r="H3" s="568"/>
      <c r="I3" s="568"/>
      <c r="J3" s="568"/>
    </row>
    <row r="4" spans="1:16" s="93" customFormat="1" ht="14.25" customHeight="1" x14ac:dyDescent="0.2"/>
    <row r="5" spans="1:16" ht="19.5" customHeight="1" x14ac:dyDescent="0.25">
      <c r="A5" s="961" t="s">
        <v>782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</row>
    <row r="6" spans="1:16" ht="13.5" customHeight="1" x14ac:dyDescent="0.2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6" ht="0.75" customHeight="1" x14ac:dyDescent="0.2"/>
    <row r="8" spans="1:16" x14ac:dyDescent="0.2">
      <c r="A8" s="958" t="s">
        <v>783</v>
      </c>
      <c r="B8" s="958"/>
      <c r="C8" s="357"/>
      <c r="H8" s="962" t="s">
        <v>838</v>
      </c>
      <c r="I8" s="962"/>
      <c r="J8" s="962"/>
      <c r="K8" s="962"/>
      <c r="L8" s="962"/>
    </row>
    <row r="9" spans="1:16" ht="18" customHeight="1" x14ac:dyDescent="0.2">
      <c r="A9" s="767" t="s">
        <v>2</v>
      </c>
      <c r="B9" s="767" t="s">
        <v>40</v>
      </c>
      <c r="C9" s="956" t="s">
        <v>784</v>
      </c>
      <c r="D9" s="956"/>
      <c r="E9" s="956" t="s">
        <v>134</v>
      </c>
      <c r="F9" s="956"/>
      <c r="G9" s="956" t="s">
        <v>785</v>
      </c>
      <c r="H9" s="956"/>
      <c r="I9" s="956" t="s">
        <v>135</v>
      </c>
      <c r="J9" s="956"/>
      <c r="K9" s="956" t="s">
        <v>136</v>
      </c>
      <c r="L9" s="956"/>
      <c r="O9" s="358"/>
      <c r="P9" s="359"/>
    </row>
    <row r="10" spans="1:16" ht="44.25" customHeight="1" x14ac:dyDescent="0.2">
      <c r="A10" s="767"/>
      <c r="B10" s="767"/>
      <c r="C10" s="98" t="s">
        <v>786</v>
      </c>
      <c r="D10" s="98" t="s">
        <v>787</v>
      </c>
      <c r="E10" s="98" t="s">
        <v>788</v>
      </c>
      <c r="F10" s="98" t="s">
        <v>789</v>
      </c>
      <c r="G10" s="98" t="s">
        <v>788</v>
      </c>
      <c r="H10" s="98" t="s">
        <v>789</v>
      </c>
      <c r="I10" s="98" t="s">
        <v>786</v>
      </c>
      <c r="J10" s="98" t="s">
        <v>787</v>
      </c>
      <c r="K10" s="98" t="s">
        <v>786</v>
      </c>
      <c r="L10" s="98" t="s">
        <v>787</v>
      </c>
    </row>
    <row r="11" spans="1:16" x14ac:dyDescent="0.2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</row>
    <row r="12" spans="1:16" ht="13.5" thickBot="1" x14ac:dyDescent="0.25">
      <c r="A12" s="360">
        <v>1</v>
      </c>
      <c r="B12" s="358"/>
      <c r="C12" s="358"/>
      <c r="D12" s="358"/>
      <c r="E12" s="451"/>
      <c r="F12" s="451"/>
      <c r="G12" s="451"/>
      <c r="H12" s="358"/>
      <c r="I12" s="358"/>
      <c r="J12" s="358"/>
      <c r="K12" s="358"/>
      <c r="L12" s="358"/>
    </row>
    <row r="13" spans="1:16" x14ac:dyDescent="0.2">
      <c r="A13" s="360">
        <v>2</v>
      </c>
      <c r="B13" s="358"/>
      <c r="C13" s="358"/>
      <c r="D13" s="449"/>
      <c r="E13" s="963" t="s">
        <v>931</v>
      </c>
      <c r="F13" s="964"/>
      <c r="G13" s="965"/>
      <c r="H13" s="450"/>
      <c r="I13" s="358"/>
      <c r="J13" s="358"/>
      <c r="K13" s="358"/>
      <c r="L13" s="358"/>
    </row>
    <row r="14" spans="1:16" x14ac:dyDescent="0.2">
      <c r="A14" s="360">
        <v>3</v>
      </c>
      <c r="B14" s="358"/>
      <c r="C14" s="358"/>
      <c r="D14" s="449"/>
      <c r="E14" s="966"/>
      <c r="F14" s="967"/>
      <c r="G14" s="968"/>
      <c r="H14" s="450"/>
      <c r="I14" s="358"/>
      <c r="J14" s="358"/>
      <c r="K14" s="358"/>
      <c r="L14" s="358"/>
    </row>
    <row r="15" spans="1:16" ht="13.5" thickBot="1" x14ac:dyDescent="0.25">
      <c r="A15" s="360">
        <v>4</v>
      </c>
      <c r="B15" s="358"/>
      <c r="C15" s="358"/>
      <c r="D15" s="449"/>
      <c r="E15" s="969"/>
      <c r="F15" s="970"/>
      <c r="G15" s="971"/>
      <c r="H15" s="450"/>
      <c r="I15" s="358"/>
      <c r="J15" s="358"/>
      <c r="K15" s="358"/>
      <c r="L15" s="358"/>
    </row>
    <row r="16" spans="1:16" x14ac:dyDescent="0.2">
      <c r="A16" s="360">
        <v>5</v>
      </c>
      <c r="B16" s="358"/>
      <c r="C16" s="358"/>
      <c r="D16" s="358"/>
      <c r="E16" s="452"/>
      <c r="F16" s="452"/>
      <c r="G16" s="452"/>
      <c r="H16" s="358"/>
      <c r="I16" s="358"/>
      <c r="J16" s="358"/>
      <c r="K16" s="358"/>
      <c r="L16" s="358"/>
    </row>
    <row r="17" spans="1:12" x14ac:dyDescent="0.2">
      <c r="A17" s="360">
        <v>6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</row>
    <row r="18" spans="1:12" x14ac:dyDescent="0.2">
      <c r="A18" s="361" t="s">
        <v>7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</row>
    <row r="19" spans="1:12" x14ac:dyDescent="0.2">
      <c r="A19" s="97" t="s">
        <v>19</v>
      </c>
      <c r="B19" s="362"/>
      <c r="C19" s="362"/>
      <c r="D19" s="358"/>
      <c r="E19" s="358"/>
      <c r="F19" s="358"/>
      <c r="G19" s="358"/>
      <c r="H19" s="358"/>
      <c r="I19" s="358"/>
      <c r="J19" s="358"/>
      <c r="K19" s="358"/>
      <c r="L19" s="358"/>
    </row>
    <row r="20" spans="1:12" x14ac:dyDescent="0.2">
      <c r="A20" s="106"/>
      <c r="B20" s="133"/>
      <c r="C20" s="133"/>
      <c r="D20" s="359"/>
      <c r="E20" s="359"/>
      <c r="F20" s="359"/>
      <c r="G20" s="359"/>
      <c r="H20" s="359"/>
      <c r="I20" s="359"/>
      <c r="J20" s="359"/>
    </row>
    <row r="21" spans="1:12" x14ac:dyDescent="0.2">
      <c r="A21" s="106"/>
      <c r="B21" s="133"/>
      <c r="C21" s="133"/>
      <c r="D21" s="359"/>
      <c r="E21" s="359"/>
      <c r="F21" s="359"/>
      <c r="G21" s="359"/>
      <c r="H21" s="359"/>
      <c r="I21" s="359"/>
      <c r="J21" s="359"/>
    </row>
    <row r="22" spans="1:12" x14ac:dyDescent="0.2">
      <c r="A22" s="106"/>
      <c r="B22" s="133"/>
      <c r="C22" s="133"/>
      <c r="D22" s="359"/>
      <c r="E22" s="359"/>
      <c r="F22" s="359"/>
      <c r="G22" s="359"/>
      <c r="H22" s="359"/>
      <c r="I22" s="359"/>
      <c r="J22" s="359"/>
    </row>
    <row r="23" spans="1:12" ht="15.75" customHeight="1" x14ac:dyDescent="0.2">
      <c r="A23" s="109" t="s">
        <v>12</v>
      </c>
      <c r="B23" s="109"/>
      <c r="C23" s="109"/>
      <c r="D23" s="109"/>
      <c r="E23" s="109"/>
      <c r="F23" s="109"/>
      <c r="G23" s="109"/>
      <c r="I23" s="955" t="s">
        <v>13</v>
      </c>
      <c r="J23" s="955"/>
    </row>
    <row r="24" spans="1:12" ht="12.75" customHeight="1" x14ac:dyDescent="0.2">
      <c r="A24" s="957" t="s">
        <v>792</v>
      </c>
      <c r="B24" s="957"/>
      <c r="C24" s="957"/>
      <c r="D24" s="957"/>
      <c r="E24" s="957"/>
      <c r="F24" s="957"/>
      <c r="G24" s="957"/>
      <c r="H24" s="957"/>
      <c r="I24" s="957"/>
      <c r="J24" s="957"/>
    </row>
    <row r="25" spans="1:12" ht="12.75" customHeight="1" x14ac:dyDescent="0.2">
      <c r="A25" s="363"/>
      <c r="B25" s="363"/>
      <c r="C25" s="363"/>
      <c r="D25" s="363"/>
      <c r="E25" s="363"/>
      <c r="F25" s="363"/>
      <c r="G25" s="363"/>
      <c r="H25" s="955" t="s">
        <v>20</v>
      </c>
      <c r="I25" s="955"/>
      <c r="J25" s="955"/>
      <c r="K25" s="955"/>
    </row>
    <row r="26" spans="1:12" x14ac:dyDescent="0.2">
      <c r="A26" s="109"/>
      <c r="B26" s="109"/>
      <c r="C26" s="109"/>
      <c r="E26" s="109"/>
      <c r="H26" s="958" t="s">
        <v>88</v>
      </c>
      <c r="I26" s="958"/>
      <c r="J26" s="958"/>
    </row>
    <row r="30" spans="1:12" x14ac:dyDescent="0.2">
      <c r="A30" s="954"/>
      <c r="B30" s="954"/>
      <c r="C30" s="954"/>
      <c r="D30" s="954"/>
      <c r="E30" s="954"/>
      <c r="F30" s="954"/>
      <c r="G30" s="954"/>
      <c r="H30" s="954"/>
      <c r="I30" s="954"/>
      <c r="J30" s="954"/>
    </row>
    <row r="32" spans="1:12" x14ac:dyDescent="0.2">
      <c r="A32" s="954"/>
      <c r="B32" s="954"/>
      <c r="C32" s="954"/>
      <c r="D32" s="954"/>
      <c r="E32" s="954"/>
      <c r="F32" s="954"/>
      <c r="G32" s="954"/>
      <c r="H32" s="954"/>
      <c r="I32" s="954"/>
      <c r="J32" s="954"/>
    </row>
  </sheetData>
  <mergeCells count="20">
    <mergeCell ref="A24:J24"/>
    <mergeCell ref="H26:J26"/>
    <mergeCell ref="A30:J30"/>
    <mergeCell ref="E1:I1"/>
    <mergeCell ref="A2:J2"/>
    <mergeCell ref="A3:J3"/>
    <mergeCell ref="A8:B8"/>
    <mergeCell ref="A5:L5"/>
    <mergeCell ref="H8:L8"/>
    <mergeCell ref="E13:G15"/>
    <mergeCell ref="A32:J32"/>
    <mergeCell ref="H25:K25"/>
    <mergeCell ref="A9:A10"/>
    <mergeCell ref="B9:B10"/>
    <mergeCell ref="C9:D9"/>
    <mergeCell ref="E9:F9"/>
    <mergeCell ref="G9:H9"/>
    <mergeCell ref="I9:J9"/>
    <mergeCell ref="K9:L9"/>
    <mergeCell ref="I23:J23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zoomScaleSheetLayoutView="78" workbookViewId="0">
      <selection activeCell="P22" sqref="P22"/>
    </sheetView>
  </sheetViews>
  <sheetFormatPr defaultRowHeight="12.75" x14ac:dyDescent="0.2"/>
  <cols>
    <col min="1" max="1" width="7.42578125" style="186" customWidth="1"/>
    <col min="2" max="2" width="17.140625" style="186" customWidth="1"/>
    <col min="3" max="3" width="11" style="186" customWidth="1"/>
    <col min="4" max="4" width="10" style="186" customWidth="1"/>
    <col min="5" max="5" width="11.85546875" style="186" customWidth="1"/>
    <col min="6" max="6" width="12.140625" style="186" customWidth="1"/>
    <col min="7" max="7" width="13.28515625" style="186" customWidth="1"/>
    <col min="8" max="8" width="14.5703125" style="186" customWidth="1"/>
    <col min="9" max="9" width="12" style="186" customWidth="1"/>
    <col min="10" max="10" width="13.140625" style="186" customWidth="1"/>
    <col min="11" max="11" width="10.85546875" style="186" customWidth="1"/>
    <col min="12" max="12" width="10.7109375" style="186" customWidth="1"/>
    <col min="13" max="16384" width="9.140625" style="186"/>
  </cols>
  <sheetData>
    <row r="1" spans="1:16" s="93" customFormat="1" x14ac:dyDescent="0.2">
      <c r="E1" s="959"/>
      <c r="F1" s="959"/>
      <c r="G1" s="959"/>
      <c r="H1" s="959"/>
      <c r="I1" s="959"/>
      <c r="J1" s="355" t="s">
        <v>790</v>
      </c>
    </row>
    <row r="2" spans="1:16" s="93" customFormat="1" ht="15" x14ac:dyDescent="0.2">
      <c r="A2" s="960" t="s">
        <v>0</v>
      </c>
      <c r="B2" s="960"/>
      <c r="C2" s="960"/>
      <c r="D2" s="960"/>
      <c r="E2" s="960"/>
      <c r="F2" s="960"/>
      <c r="G2" s="960"/>
      <c r="H2" s="960"/>
      <c r="I2" s="960"/>
      <c r="J2" s="960"/>
    </row>
    <row r="3" spans="1:16" s="93" customFormat="1" ht="20.25" x14ac:dyDescent="0.3">
      <c r="A3" s="568" t="s">
        <v>666</v>
      </c>
      <c r="B3" s="568"/>
      <c r="C3" s="568"/>
      <c r="D3" s="568"/>
      <c r="E3" s="568"/>
      <c r="F3" s="568"/>
      <c r="G3" s="568"/>
      <c r="H3" s="568"/>
      <c r="I3" s="568"/>
      <c r="J3" s="568"/>
    </row>
    <row r="4" spans="1:16" s="93" customFormat="1" ht="14.25" customHeight="1" x14ac:dyDescent="0.2"/>
    <row r="5" spans="1:16" ht="16.5" customHeight="1" x14ac:dyDescent="0.25">
      <c r="A5" s="961" t="s">
        <v>791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</row>
    <row r="6" spans="1:16" ht="13.5" customHeight="1" x14ac:dyDescent="0.2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6" ht="0.75" customHeight="1" x14ac:dyDescent="0.2"/>
    <row r="8" spans="1:16" x14ac:dyDescent="0.2">
      <c r="A8" s="958" t="s">
        <v>783</v>
      </c>
      <c r="B8" s="958"/>
      <c r="C8" s="357"/>
      <c r="H8" s="962" t="s">
        <v>838</v>
      </c>
      <c r="I8" s="962"/>
      <c r="J8" s="962"/>
      <c r="K8" s="962"/>
      <c r="L8" s="962"/>
    </row>
    <row r="9" spans="1:16" ht="21" customHeight="1" x14ac:dyDescent="0.2">
      <c r="A9" s="767" t="s">
        <v>2</v>
      </c>
      <c r="B9" s="767" t="s">
        <v>40</v>
      </c>
      <c r="C9" s="956" t="s">
        <v>784</v>
      </c>
      <c r="D9" s="956"/>
      <c r="E9" s="956" t="s">
        <v>134</v>
      </c>
      <c r="F9" s="956"/>
      <c r="G9" s="956" t="s">
        <v>785</v>
      </c>
      <c r="H9" s="956"/>
      <c r="I9" s="956" t="s">
        <v>135</v>
      </c>
      <c r="J9" s="956"/>
      <c r="K9" s="956" t="s">
        <v>136</v>
      </c>
      <c r="L9" s="956"/>
      <c r="O9" s="358"/>
      <c r="P9" s="359"/>
    </row>
    <row r="10" spans="1:16" ht="45" customHeight="1" x14ac:dyDescent="0.2">
      <c r="A10" s="767"/>
      <c r="B10" s="767"/>
      <c r="C10" s="98" t="s">
        <v>786</v>
      </c>
      <c r="D10" s="98" t="s">
        <v>787</v>
      </c>
      <c r="E10" s="98" t="s">
        <v>788</v>
      </c>
      <c r="F10" s="98" t="s">
        <v>789</v>
      </c>
      <c r="G10" s="98" t="s">
        <v>788</v>
      </c>
      <c r="H10" s="98" t="s">
        <v>789</v>
      </c>
      <c r="I10" s="98" t="s">
        <v>786</v>
      </c>
      <c r="J10" s="98" t="s">
        <v>787</v>
      </c>
      <c r="K10" s="98" t="s">
        <v>786</v>
      </c>
      <c r="L10" s="98" t="s">
        <v>787</v>
      </c>
    </row>
    <row r="11" spans="1:16" x14ac:dyDescent="0.2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98">
        <v>10</v>
      </c>
      <c r="K11" s="98">
        <v>11</v>
      </c>
      <c r="L11" s="98">
        <v>12</v>
      </c>
    </row>
    <row r="12" spans="1:16" x14ac:dyDescent="0.2">
      <c r="A12" s="360">
        <v>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</row>
    <row r="13" spans="1:16" ht="13.5" thickBot="1" x14ac:dyDescent="0.25">
      <c r="A13" s="360">
        <v>2</v>
      </c>
      <c r="B13" s="358"/>
      <c r="C13" s="358"/>
      <c r="D13" s="358"/>
      <c r="E13" s="451"/>
      <c r="F13" s="451"/>
      <c r="G13" s="451"/>
      <c r="H13" s="358"/>
      <c r="I13" s="358"/>
      <c r="J13" s="358"/>
      <c r="K13" s="358"/>
      <c r="L13" s="358"/>
    </row>
    <row r="14" spans="1:16" x14ac:dyDescent="0.2">
      <c r="A14" s="360">
        <v>3</v>
      </c>
      <c r="B14" s="358"/>
      <c r="C14" s="358"/>
      <c r="D14" s="449"/>
      <c r="E14" s="972" t="s">
        <v>907</v>
      </c>
      <c r="F14" s="973"/>
      <c r="G14" s="974"/>
      <c r="H14" s="450"/>
      <c r="I14" s="358"/>
      <c r="J14" s="358"/>
      <c r="K14" s="358"/>
      <c r="L14" s="358"/>
    </row>
    <row r="15" spans="1:16" x14ac:dyDescent="0.2">
      <c r="A15" s="360">
        <v>4</v>
      </c>
      <c r="B15" s="358"/>
      <c r="C15" s="358"/>
      <c r="D15" s="449"/>
      <c r="E15" s="975"/>
      <c r="F15" s="976"/>
      <c r="G15" s="977"/>
      <c r="H15" s="450"/>
      <c r="I15" s="358"/>
      <c r="J15" s="358"/>
      <c r="K15" s="358"/>
      <c r="L15" s="358"/>
    </row>
    <row r="16" spans="1:16" ht="13.5" thickBot="1" x14ac:dyDescent="0.25">
      <c r="A16" s="360">
        <v>5</v>
      </c>
      <c r="B16" s="358"/>
      <c r="C16" s="358"/>
      <c r="D16" s="449"/>
      <c r="E16" s="978"/>
      <c r="F16" s="979"/>
      <c r="G16" s="980"/>
      <c r="H16" s="450"/>
      <c r="I16" s="358"/>
      <c r="J16" s="358"/>
      <c r="K16" s="358"/>
      <c r="L16" s="358"/>
    </row>
    <row r="17" spans="1:12" x14ac:dyDescent="0.2">
      <c r="A17" s="360">
        <v>6</v>
      </c>
      <c r="B17" s="358"/>
      <c r="C17" s="358"/>
      <c r="D17" s="358"/>
      <c r="E17" s="452"/>
      <c r="F17" s="452"/>
      <c r="G17" s="452"/>
      <c r="H17" s="358"/>
      <c r="I17" s="358"/>
      <c r="J17" s="358"/>
      <c r="K17" s="358"/>
      <c r="L17" s="358"/>
    </row>
    <row r="18" spans="1:12" x14ac:dyDescent="0.2">
      <c r="A18" s="360">
        <v>7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</row>
    <row r="19" spans="1:12" x14ac:dyDescent="0.2">
      <c r="A19" s="361" t="s">
        <v>7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</row>
    <row r="20" spans="1:12" x14ac:dyDescent="0.2">
      <c r="A20" s="97" t="s">
        <v>19</v>
      </c>
      <c r="B20" s="362"/>
      <c r="C20" s="362"/>
      <c r="D20" s="358"/>
      <c r="E20" s="358"/>
      <c r="F20" s="358"/>
      <c r="G20" s="358"/>
      <c r="H20" s="358"/>
      <c r="I20" s="358"/>
      <c r="J20" s="358"/>
      <c r="K20" s="358"/>
      <c r="L20" s="358"/>
    </row>
    <row r="21" spans="1:12" x14ac:dyDescent="0.2">
      <c r="A21" s="106"/>
      <c r="B21" s="133"/>
      <c r="C21" s="133"/>
      <c r="D21" s="359"/>
      <c r="E21" s="359"/>
      <c r="F21" s="359"/>
      <c r="G21" s="359"/>
      <c r="H21" s="359"/>
      <c r="I21" s="359"/>
      <c r="J21" s="359"/>
    </row>
    <row r="22" spans="1:12" x14ac:dyDescent="0.2">
      <c r="A22" s="106"/>
      <c r="B22" s="133"/>
      <c r="C22" s="133"/>
      <c r="D22" s="359"/>
      <c r="E22" s="359"/>
      <c r="F22" s="359"/>
      <c r="G22" s="359"/>
      <c r="H22" s="359"/>
      <c r="I22" s="359"/>
      <c r="J22" s="359"/>
    </row>
    <row r="23" spans="1:12" x14ac:dyDescent="0.2">
      <c r="A23" s="106"/>
      <c r="B23" s="133"/>
      <c r="C23" s="133"/>
      <c r="D23" s="359"/>
      <c r="E23" s="359"/>
      <c r="F23" s="359"/>
      <c r="G23" s="359"/>
      <c r="H23" s="359"/>
      <c r="I23" s="359"/>
      <c r="J23" s="359"/>
    </row>
    <row r="24" spans="1:12" ht="15.75" customHeight="1" x14ac:dyDescent="0.2">
      <c r="A24" s="109" t="s">
        <v>12</v>
      </c>
      <c r="B24" s="109"/>
      <c r="C24" s="109"/>
      <c r="D24" s="109"/>
      <c r="E24" s="109"/>
      <c r="F24" s="109"/>
      <c r="G24" s="109"/>
      <c r="I24" s="955" t="s">
        <v>13</v>
      </c>
      <c r="J24" s="955"/>
    </row>
    <row r="25" spans="1:12" ht="12.75" customHeight="1" x14ac:dyDescent="0.2">
      <c r="A25" s="957" t="s">
        <v>792</v>
      </c>
      <c r="B25" s="957"/>
      <c r="C25" s="957"/>
      <c r="D25" s="957"/>
      <c r="E25" s="957"/>
      <c r="F25" s="957"/>
      <c r="G25" s="957"/>
      <c r="H25" s="957"/>
      <c r="I25" s="957"/>
      <c r="J25" s="957"/>
    </row>
    <row r="26" spans="1:12" ht="12.75" customHeight="1" x14ac:dyDescent="0.2">
      <c r="A26" s="363"/>
      <c r="B26" s="363"/>
      <c r="C26" s="363"/>
      <c r="D26" s="363"/>
      <c r="E26" s="363"/>
      <c r="F26" s="363"/>
      <c r="G26" s="363"/>
      <c r="H26" s="955" t="s">
        <v>91</v>
      </c>
      <c r="I26" s="955"/>
      <c r="J26" s="955"/>
      <c r="K26" s="955"/>
    </row>
    <row r="27" spans="1:12" x14ac:dyDescent="0.2">
      <c r="A27" s="109"/>
      <c r="B27" s="109"/>
      <c r="C27" s="109"/>
      <c r="E27" s="109"/>
      <c r="H27" s="958" t="s">
        <v>88</v>
      </c>
      <c r="I27" s="958"/>
      <c r="J27" s="958"/>
    </row>
    <row r="31" spans="1:12" x14ac:dyDescent="0.2">
      <c r="A31" s="954"/>
      <c r="B31" s="954"/>
      <c r="C31" s="954"/>
      <c r="D31" s="954"/>
      <c r="E31" s="954"/>
      <c r="F31" s="954"/>
      <c r="G31" s="954"/>
      <c r="H31" s="954"/>
      <c r="I31" s="954"/>
      <c r="J31" s="954"/>
    </row>
    <row r="33" spans="1:10" x14ac:dyDescent="0.2">
      <c r="A33" s="954"/>
      <c r="B33" s="954"/>
      <c r="C33" s="954"/>
      <c r="D33" s="954"/>
      <c r="E33" s="954"/>
      <c r="F33" s="954"/>
      <c r="G33" s="954"/>
      <c r="H33" s="954"/>
      <c r="I33" s="954"/>
      <c r="J33" s="954"/>
    </row>
  </sheetData>
  <mergeCells count="20">
    <mergeCell ref="A25:J25"/>
    <mergeCell ref="H27:J27"/>
    <mergeCell ref="A31:J31"/>
    <mergeCell ref="E1:I1"/>
    <mergeCell ref="A2:J2"/>
    <mergeCell ref="A3:J3"/>
    <mergeCell ref="A8:B8"/>
    <mergeCell ref="A5:L5"/>
    <mergeCell ref="H8:L8"/>
    <mergeCell ref="E14:G16"/>
    <mergeCell ref="A33:J33"/>
    <mergeCell ref="H26:K26"/>
    <mergeCell ref="A9:A10"/>
    <mergeCell ref="B9:B10"/>
    <mergeCell ref="C9:D9"/>
    <mergeCell ref="E9:F9"/>
    <mergeCell ref="G9:H9"/>
    <mergeCell ref="I9:J9"/>
    <mergeCell ref="K9:L9"/>
    <mergeCell ref="I24:J24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0" sqref="H10"/>
    </sheetView>
  </sheetViews>
  <sheetFormatPr defaultRowHeight="12.75" x14ac:dyDescent="0.2"/>
  <cols>
    <col min="2" max="2" width="20.28515625" customWidth="1"/>
    <col min="3" max="3" width="23.5703125" customWidth="1"/>
    <col min="4" max="4" width="16.7109375" customWidth="1"/>
    <col min="5" max="5" width="16.140625" customWidth="1"/>
    <col min="6" max="6" width="19.5703125" customWidth="1"/>
  </cols>
  <sheetData>
    <row r="1" spans="1:6" ht="13.5" thickBot="1" x14ac:dyDescent="0.25"/>
    <row r="2" spans="1:6" ht="16.5" x14ac:dyDescent="0.3">
      <c r="A2" s="981" t="s">
        <v>943</v>
      </c>
      <c r="B2" s="982"/>
      <c r="C2" s="982"/>
      <c r="D2" s="982"/>
      <c r="E2" s="982"/>
      <c r="F2" s="983"/>
    </row>
    <row r="3" spans="1:6" ht="15" x14ac:dyDescent="0.25">
      <c r="A3" s="984" t="s">
        <v>944</v>
      </c>
      <c r="B3" s="985"/>
      <c r="C3" s="985"/>
      <c r="D3" s="985"/>
      <c r="E3" s="985"/>
      <c r="F3" s="986"/>
    </row>
    <row r="4" spans="1:6" ht="15" x14ac:dyDescent="0.25">
      <c r="A4" s="984" t="s">
        <v>945</v>
      </c>
      <c r="B4" s="985"/>
      <c r="C4" s="985"/>
      <c r="D4" s="985"/>
      <c r="E4" s="985"/>
      <c r="F4" s="986"/>
    </row>
    <row r="5" spans="1:6" ht="15.75" thickBot="1" x14ac:dyDescent="0.3">
      <c r="A5" s="984" t="s">
        <v>946</v>
      </c>
      <c r="B5" s="985"/>
      <c r="C5" s="985"/>
      <c r="D5" s="985"/>
      <c r="E5" s="985"/>
      <c r="F5" s="986"/>
    </row>
    <row r="6" spans="1:6" ht="60.75" thickBot="1" x14ac:dyDescent="0.25">
      <c r="A6" s="987" t="s">
        <v>947</v>
      </c>
      <c r="B6" s="988" t="s">
        <v>948</v>
      </c>
      <c r="C6" s="989" t="s">
        <v>949</v>
      </c>
      <c r="D6" s="990" t="s">
        <v>950</v>
      </c>
      <c r="E6" s="991" t="s">
        <v>951</v>
      </c>
      <c r="F6" s="989" t="s">
        <v>952</v>
      </c>
    </row>
    <row r="7" spans="1:6" ht="16.5" x14ac:dyDescent="0.3">
      <c r="A7" s="992">
        <v>1</v>
      </c>
      <c r="B7" s="993" t="s">
        <v>953</v>
      </c>
      <c r="C7" s="994" t="s">
        <v>954</v>
      </c>
      <c r="D7" s="995">
        <v>1</v>
      </c>
      <c r="E7" s="996" t="s">
        <v>955</v>
      </c>
      <c r="F7" s="997" t="s">
        <v>956</v>
      </c>
    </row>
    <row r="8" spans="1:6" ht="33.75" thickBot="1" x14ac:dyDescent="0.25">
      <c r="A8" s="998">
        <v>2</v>
      </c>
      <c r="B8" s="999" t="s">
        <v>957</v>
      </c>
      <c r="C8" s="1000" t="s">
        <v>958</v>
      </c>
      <c r="D8" s="1001">
        <v>2</v>
      </c>
      <c r="E8" s="1002" t="s">
        <v>959</v>
      </c>
      <c r="F8" s="1003" t="s">
        <v>960</v>
      </c>
    </row>
    <row r="9" spans="1:6" ht="15.75" thickBot="1" x14ac:dyDescent="0.3">
      <c r="A9" s="1004" t="s">
        <v>961</v>
      </c>
      <c r="B9" s="1005"/>
      <c r="C9" s="1005"/>
      <c r="D9" s="1005"/>
      <c r="E9" s="1005"/>
      <c r="F9" s="1006">
        <v>10.119999999999999</v>
      </c>
    </row>
    <row r="10" spans="1:6" ht="16.5" x14ac:dyDescent="0.3">
      <c r="A10" s="1007" t="s">
        <v>962</v>
      </c>
      <c r="B10" s="1008" t="s">
        <v>963</v>
      </c>
      <c r="C10" s="1009"/>
      <c r="D10" s="1010"/>
      <c r="E10" s="1011"/>
      <c r="F10" s="1012"/>
    </row>
    <row r="11" spans="1:6" ht="66" x14ac:dyDescent="0.3">
      <c r="A11" s="1013" t="s">
        <v>947</v>
      </c>
      <c r="B11" s="1014" t="s">
        <v>585</v>
      </c>
      <c r="C11" s="1014"/>
      <c r="D11" s="1015" t="s">
        <v>964</v>
      </c>
      <c r="E11" s="1016"/>
      <c r="F11" s="13"/>
    </row>
    <row r="12" spans="1:6" ht="16.5" x14ac:dyDescent="0.3">
      <c r="A12" s="1017">
        <v>1</v>
      </c>
      <c r="B12" s="1018" t="s">
        <v>965</v>
      </c>
      <c r="C12" s="1018"/>
      <c r="D12" s="1019">
        <v>4</v>
      </c>
      <c r="E12" s="1020"/>
      <c r="F12" s="13"/>
    </row>
    <row r="13" spans="1:6" ht="16.5" x14ac:dyDescent="0.3">
      <c r="A13" s="1021">
        <v>2</v>
      </c>
      <c r="B13" s="1022" t="s">
        <v>966</v>
      </c>
      <c r="C13" s="1022"/>
      <c r="D13" s="1019">
        <v>0.5</v>
      </c>
      <c r="E13" s="1020"/>
    </row>
    <row r="14" spans="1:6" ht="16.5" x14ac:dyDescent="0.3">
      <c r="A14" s="1021">
        <v>3</v>
      </c>
      <c r="B14" s="1023" t="s">
        <v>967</v>
      </c>
      <c r="C14" s="1024"/>
      <c r="D14" s="1019">
        <v>0.4</v>
      </c>
      <c r="E14" s="1020"/>
    </row>
    <row r="15" spans="1:6" ht="16.5" x14ac:dyDescent="0.3">
      <c r="A15" s="1017">
        <v>4</v>
      </c>
      <c r="B15" s="1022" t="s">
        <v>968</v>
      </c>
      <c r="C15" s="1022"/>
      <c r="D15" s="1019">
        <v>0.68</v>
      </c>
      <c r="E15" s="1020"/>
    </row>
    <row r="16" spans="1:6" ht="16.5" x14ac:dyDescent="0.3">
      <c r="A16" s="1021">
        <v>5</v>
      </c>
      <c r="B16" s="1022" t="s">
        <v>969</v>
      </c>
      <c r="C16" s="1022"/>
      <c r="D16" s="1019">
        <v>0.8</v>
      </c>
      <c r="E16" s="1020"/>
    </row>
    <row r="17" spans="1:5" ht="16.5" x14ac:dyDescent="0.3">
      <c r="A17" s="1021">
        <v>6</v>
      </c>
      <c r="B17" s="1023" t="s">
        <v>970</v>
      </c>
      <c r="C17" s="1024"/>
      <c r="D17" s="1019">
        <v>5</v>
      </c>
      <c r="E17" s="1020"/>
    </row>
    <row r="18" spans="1:5" ht="16.5" x14ac:dyDescent="0.3">
      <c r="A18" s="1017">
        <v>7</v>
      </c>
      <c r="B18" s="1025" t="s">
        <v>971</v>
      </c>
      <c r="C18" s="1026"/>
      <c r="D18" s="1027">
        <v>4</v>
      </c>
      <c r="E18" s="1020"/>
    </row>
    <row r="19" spans="1:5" ht="16.5" x14ac:dyDescent="0.3">
      <c r="A19" s="1021">
        <v>8</v>
      </c>
      <c r="B19" s="1023" t="s">
        <v>972</v>
      </c>
      <c r="C19" s="1024"/>
      <c r="D19" s="1027">
        <v>1.5</v>
      </c>
      <c r="E19" s="1028"/>
    </row>
    <row r="20" spans="1:5" ht="16.5" x14ac:dyDescent="0.3">
      <c r="A20" s="1021">
        <v>9</v>
      </c>
      <c r="B20" s="1025" t="s">
        <v>973</v>
      </c>
      <c r="C20" s="1026"/>
      <c r="D20" s="1029">
        <v>3</v>
      </c>
      <c r="E20" s="1020"/>
    </row>
    <row r="21" spans="1:5" ht="15" x14ac:dyDescent="0.25">
      <c r="A21" s="1030" t="s">
        <v>974</v>
      </c>
      <c r="B21" s="1031"/>
      <c r="C21" s="1031"/>
      <c r="D21" s="1032">
        <f>SUM(D12:D20)</f>
        <v>19.88</v>
      </c>
      <c r="E21" s="1033"/>
    </row>
    <row r="22" spans="1:5" ht="15.75" thickBot="1" x14ac:dyDescent="0.3">
      <c r="A22" s="1034" t="s">
        <v>975</v>
      </c>
      <c r="B22" s="1035"/>
      <c r="C22" s="1035"/>
      <c r="D22" s="1036">
        <f>D21+F9</f>
        <v>30</v>
      </c>
    </row>
  </sheetData>
  <mergeCells count="15">
    <mergeCell ref="B20:C20"/>
    <mergeCell ref="A21:C21"/>
    <mergeCell ref="A22:C22"/>
    <mergeCell ref="B11:C11"/>
    <mergeCell ref="B12:C12"/>
    <mergeCell ref="B14:C14"/>
    <mergeCell ref="B17:C17"/>
    <mergeCell ref="B18:C18"/>
    <mergeCell ref="B19:C19"/>
    <mergeCell ref="A2:F2"/>
    <mergeCell ref="A3:F3"/>
    <mergeCell ref="A4:F4"/>
    <mergeCell ref="A5:F5"/>
    <mergeCell ref="A9:E9"/>
    <mergeCell ref="B10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90" zoomScaleNormal="90" zoomScaleSheetLayoutView="100" workbookViewId="0">
      <selection activeCell="E27" sqref="E27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1" spans="1:9" ht="18" x14ac:dyDescent="0.35">
      <c r="A1" s="576" t="s">
        <v>0</v>
      </c>
      <c r="B1" s="576"/>
      <c r="C1" s="576"/>
      <c r="D1" s="576"/>
      <c r="E1" s="576"/>
      <c r="F1" s="576"/>
      <c r="G1" s="576"/>
      <c r="H1" s="226" t="s">
        <v>273</v>
      </c>
    </row>
    <row r="2" spans="1:9" ht="21" x14ac:dyDescent="0.35">
      <c r="A2" s="577" t="s">
        <v>666</v>
      </c>
      <c r="B2" s="577"/>
      <c r="C2" s="577"/>
      <c r="D2" s="577"/>
      <c r="E2" s="577"/>
      <c r="F2" s="577"/>
      <c r="G2" s="577"/>
      <c r="H2" s="577"/>
    </row>
    <row r="3" spans="1:9" ht="15" x14ac:dyDescent="0.3">
      <c r="A3" s="228"/>
      <c r="B3" s="228"/>
    </row>
    <row r="4" spans="1:9" ht="18" customHeight="1" x14ac:dyDescent="0.35">
      <c r="A4" s="578" t="s">
        <v>670</v>
      </c>
      <c r="B4" s="578"/>
      <c r="C4" s="578"/>
      <c r="D4" s="578"/>
      <c r="E4" s="578"/>
      <c r="F4" s="578"/>
      <c r="G4" s="578"/>
      <c r="H4" s="578"/>
    </row>
    <row r="5" spans="1:9" ht="15" x14ac:dyDescent="0.3">
      <c r="A5" s="229" t="s">
        <v>274</v>
      </c>
      <c r="B5" s="229"/>
    </row>
    <row r="6" spans="1:9" ht="15" x14ac:dyDescent="0.3">
      <c r="A6" s="229"/>
      <c r="B6" s="229"/>
      <c r="G6" s="579" t="s">
        <v>837</v>
      </c>
      <c r="H6" s="579"/>
      <c r="I6" s="124"/>
    </row>
    <row r="7" spans="1:9" ht="59.25" customHeight="1" x14ac:dyDescent="0.2">
      <c r="A7" s="230" t="s">
        <v>2</v>
      </c>
      <c r="B7" s="230" t="s">
        <v>3</v>
      </c>
      <c r="C7" s="231" t="s">
        <v>275</v>
      </c>
      <c r="D7" s="231" t="s">
        <v>276</v>
      </c>
      <c r="E7" s="231" t="s">
        <v>277</v>
      </c>
      <c r="F7" s="231" t="s">
        <v>278</v>
      </c>
      <c r="G7" s="231" t="s">
        <v>279</v>
      </c>
      <c r="H7" s="231" t="s">
        <v>280</v>
      </c>
    </row>
    <row r="8" spans="1:9" s="226" customFormat="1" ht="15" x14ac:dyDescent="0.25">
      <c r="A8" s="232" t="s">
        <v>281</v>
      </c>
      <c r="B8" s="232" t="s">
        <v>282</v>
      </c>
      <c r="C8" s="232" t="s">
        <v>283</v>
      </c>
      <c r="D8" s="232" t="s">
        <v>284</v>
      </c>
      <c r="E8" s="232" t="s">
        <v>285</v>
      </c>
      <c r="F8" s="232" t="s">
        <v>286</v>
      </c>
      <c r="G8" s="232" t="s">
        <v>287</v>
      </c>
      <c r="H8" s="232" t="s">
        <v>288</v>
      </c>
    </row>
    <row r="9" spans="1:9" x14ac:dyDescent="0.2">
      <c r="A9" s="30">
        <v>1</v>
      </c>
      <c r="B9" s="30" t="s">
        <v>898</v>
      </c>
      <c r="C9" s="382">
        <v>161</v>
      </c>
      <c r="D9" s="382">
        <v>119</v>
      </c>
      <c r="E9" s="382">
        <v>119</v>
      </c>
      <c r="F9" s="382">
        <v>280</v>
      </c>
      <c r="G9" s="382">
        <v>280</v>
      </c>
      <c r="H9" s="3" t="s">
        <v>899</v>
      </c>
    </row>
    <row r="10" spans="1:9" x14ac:dyDescent="0.2">
      <c r="A10" s="9"/>
      <c r="B10" s="9"/>
      <c r="C10" s="233"/>
      <c r="D10" s="233"/>
      <c r="E10" s="233"/>
      <c r="F10" s="233"/>
      <c r="G10" s="233"/>
      <c r="H10" s="9"/>
    </row>
    <row r="11" spans="1:9" x14ac:dyDescent="0.2">
      <c r="A11" s="9"/>
      <c r="B11" s="9"/>
      <c r="C11" s="233"/>
      <c r="D11" s="233"/>
      <c r="E11" s="233"/>
      <c r="F11" s="233"/>
      <c r="G11" s="233"/>
      <c r="H11" s="9"/>
    </row>
    <row r="12" spans="1:9" x14ac:dyDescent="0.2">
      <c r="A12" s="19" t="s">
        <v>19</v>
      </c>
      <c r="B12" s="30" t="s">
        <v>898</v>
      </c>
      <c r="C12" s="382">
        <v>161</v>
      </c>
      <c r="D12" s="382">
        <v>119</v>
      </c>
      <c r="E12" s="382">
        <v>119</v>
      </c>
      <c r="F12" s="382">
        <v>280</v>
      </c>
      <c r="G12" s="382">
        <v>280</v>
      </c>
      <c r="H12" s="3" t="s">
        <v>899</v>
      </c>
    </row>
    <row r="14" spans="1:9" x14ac:dyDescent="0.2">
      <c r="A14" s="234" t="s">
        <v>289</v>
      </c>
    </row>
    <row r="17" spans="1:15" ht="15" customHeight="1" x14ac:dyDescent="0.2">
      <c r="A17" s="235"/>
      <c r="B17" s="235"/>
      <c r="C17" s="235"/>
      <c r="D17" s="235"/>
      <c r="E17" s="235"/>
      <c r="F17" s="574" t="s">
        <v>13</v>
      </c>
      <c r="G17" s="574"/>
      <c r="H17" s="236"/>
      <c r="I17" s="236"/>
      <c r="J17" s="236"/>
      <c r="K17" s="236"/>
    </row>
    <row r="18" spans="1:15" ht="15" customHeight="1" x14ac:dyDescent="0.2">
      <c r="A18" s="235"/>
      <c r="B18" s="235"/>
      <c r="C18" s="235"/>
      <c r="D18" s="235"/>
      <c r="E18" s="235"/>
      <c r="F18" s="574" t="s">
        <v>14</v>
      </c>
      <c r="G18" s="574"/>
      <c r="H18" s="574"/>
      <c r="I18" s="236"/>
      <c r="J18" s="236"/>
      <c r="K18" s="236"/>
    </row>
    <row r="19" spans="1:15" ht="15" customHeight="1" x14ac:dyDescent="0.2">
      <c r="A19" s="235"/>
      <c r="B19" s="235"/>
      <c r="C19" s="235"/>
      <c r="D19" s="235"/>
      <c r="E19" s="235"/>
      <c r="F19" s="574" t="s">
        <v>91</v>
      </c>
      <c r="G19" s="574"/>
      <c r="H19" s="574"/>
      <c r="I19" s="236"/>
      <c r="J19" s="236"/>
      <c r="K19" s="236"/>
    </row>
    <row r="20" spans="1:15" x14ac:dyDescent="0.2">
      <c r="A20" s="235" t="s">
        <v>12</v>
      </c>
      <c r="C20" s="235"/>
      <c r="D20" s="235"/>
      <c r="E20" s="235"/>
      <c r="F20" s="575" t="s">
        <v>88</v>
      </c>
      <c r="G20" s="575"/>
      <c r="H20" s="237"/>
      <c r="I20" s="237"/>
      <c r="J20" s="235"/>
      <c r="K20" s="235"/>
    </row>
    <row r="21" spans="1:15" x14ac:dyDescent="0.2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</sheetData>
  <mergeCells count="8">
    <mergeCell ref="F19:H19"/>
    <mergeCell ref="F20:G20"/>
    <mergeCell ref="A1:G1"/>
    <mergeCell ref="A2:H2"/>
    <mergeCell ref="A4:H4"/>
    <mergeCell ref="G6:H6"/>
    <mergeCell ref="F17:G17"/>
    <mergeCell ref="F18:H18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Normal="100" zoomScaleSheetLayoutView="85" workbookViewId="0">
      <selection activeCell="H17" sqref="H17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509"/>
      <c r="E1" s="509"/>
      <c r="F1" s="509"/>
      <c r="G1" s="509"/>
      <c r="H1" s="509"/>
      <c r="I1" s="509"/>
      <c r="L1" s="583" t="s">
        <v>93</v>
      </c>
      <c r="M1" s="583"/>
    </row>
    <row r="2" spans="1:19" ht="15.75" x14ac:dyDescent="0.25">
      <c r="A2" s="506" t="s">
        <v>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</row>
    <row r="3" spans="1:19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</row>
    <row r="4" spans="1:19" ht="11.25" customHeight="1" x14ac:dyDescent="0.2"/>
    <row r="5" spans="1:19" ht="15.75" x14ac:dyDescent="0.25">
      <c r="A5" s="506" t="s">
        <v>671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7" spans="1:19" x14ac:dyDescent="0.2">
      <c r="A7" s="502" t="s">
        <v>170</v>
      </c>
      <c r="B7" s="502"/>
      <c r="K7" s="124"/>
      <c r="L7" s="580" t="s">
        <v>837</v>
      </c>
      <c r="M7" s="580"/>
      <c r="N7" s="580"/>
    </row>
    <row r="8" spans="1:19" x14ac:dyDescent="0.2">
      <c r="A8" s="32"/>
      <c r="B8" s="32"/>
      <c r="K8" s="111"/>
      <c r="L8" s="141"/>
      <c r="M8" s="148"/>
      <c r="N8" s="141"/>
    </row>
    <row r="9" spans="1:19" ht="15.75" customHeight="1" x14ac:dyDescent="0.2">
      <c r="A9" s="581" t="s">
        <v>2</v>
      </c>
      <c r="B9" s="581" t="s">
        <v>3</v>
      </c>
      <c r="C9" s="480" t="s">
        <v>4</v>
      </c>
      <c r="D9" s="480"/>
      <c r="E9" s="480"/>
      <c r="F9" s="478"/>
      <c r="G9" s="588"/>
      <c r="H9" s="481" t="s">
        <v>108</v>
      </c>
      <c r="I9" s="481"/>
      <c r="J9" s="481"/>
      <c r="K9" s="481"/>
      <c r="L9" s="481"/>
      <c r="M9" s="581" t="s">
        <v>141</v>
      </c>
      <c r="N9" s="485" t="s">
        <v>142</v>
      </c>
    </row>
    <row r="10" spans="1:19" ht="38.25" x14ac:dyDescent="0.2">
      <c r="A10" s="582"/>
      <c r="B10" s="582"/>
      <c r="C10" s="5" t="s">
        <v>5</v>
      </c>
      <c r="D10" s="5" t="s">
        <v>6</v>
      </c>
      <c r="E10" s="5" t="s">
        <v>378</v>
      </c>
      <c r="F10" s="7" t="s">
        <v>106</v>
      </c>
      <c r="G10" s="6" t="s">
        <v>379</v>
      </c>
      <c r="H10" s="5" t="s">
        <v>5</v>
      </c>
      <c r="I10" s="5" t="s">
        <v>6</v>
      </c>
      <c r="J10" s="5" t="s">
        <v>378</v>
      </c>
      <c r="K10" s="7" t="s">
        <v>106</v>
      </c>
      <c r="L10" s="7" t="s">
        <v>380</v>
      </c>
      <c r="M10" s="582"/>
      <c r="N10" s="485"/>
      <c r="R10" s="13"/>
      <c r="S10" s="13"/>
    </row>
    <row r="11" spans="1:19" s="15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x14ac:dyDescent="0.2">
      <c r="A12" s="8">
        <v>1</v>
      </c>
      <c r="B12" s="18" t="s">
        <v>898</v>
      </c>
      <c r="C12" s="8">
        <v>155</v>
      </c>
      <c r="D12" s="8">
        <v>6</v>
      </c>
      <c r="E12" s="8">
        <v>0</v>
      </c>
      <c r="F12" s="385">
        <v>0</v>
      </c>
      <c r="G12" s="386">
        <f>C12+D12+E12+F12</f>
        <v>161</v>
      </c>
      <c r="H12" s="8">
        <v>155</v>
      </c>
      <c r="I12" s="8">
        <v>6</v>
      </c>
      <c r="J12" s="8">
        <v>0</v>
      </c>
      <c r="K12" s="385">
        <v>0</v>
      </c>
      <c r="L12" s="386">
        <f>H12+I12+J12+K12</f>
        <v>161</v>
      </c>
      <c r="M12" s="8">
        <f>G12-L12</f>
        <v>0</v>
      </c>
      <c r="N12" s="384"/>
    </row>
    <row r="13" spans="1:19" x14ac:dyDescent="0.2">
      <c r="A13" s="8">
        <v>2</v>
      </c>
      <c r="B13" s="8"/>
      <c r="C13" s="8"/>
      <c r="D13" s="8"/>
      <c r="E13" s="8"/>
      <c r="F13" s="385"/>
      <c r="G13" s="386"/>
      <c r="H13" s="8"/>
      <c r="I13" s="8"/>
      <c r="J13" s="8"/>
      <c r="K13" s="8"/>
      <c r="L13" s="8"/>
      <c r="M13" s="8"/>
      <c r="N13" s="9"/>
    </row>
    <row r="14" spans="1:19" x14ac:dyDescent="0.2">
      <c r="A14" s="3" t="s">
        <v>19</v>
      </c>
      <c r="B14" s="3" t="s">
        <v>898</v>
      </c>
      <c r="C14" s="3">
        <v>155</v>
      </c>
      <c r="D14" s="3">
        <v>6</v>
      </c>
      <c r="E14" s="3">
        <v>0</v>
      </c>
      <c r="F14" s="373">
        <v>0</v>
      </c>
      <c r="G14" s="374">
        <f>C14+D14+E14+F14</f>
        <v>161</v>
      </c>
      <c r="H14" s="3">
        <v>155</v>
      </c>
      <c r="I14" s="3">
        <v>6</v>
      </c>
      <c r="J14" s="3">
        <v>0</v>
      </c>
      <c r="K14" s="373">
        <v>0</v>
      </c>
      <c r="L14" s="374">
        <f>H14+I14+J14+K14</f>
        <v>161</v>
      </c>
      <c r="M14" s="3">
        <f>G14-L14</f>
        <v>0</v>
      </c>
      <c r="N14" s="384"/>
    </row>
    <row r="15" spans="1:19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9" x14ac:dyDescent="0.2">
      <c r="A16" s="11" t="s">
        <v>8</v>
      </c>
    </row>
    <row r="17" spans="1:15" x14ac:dyDescent="0.2">
      <c r="A17" t="s">
        <v>9</v>
      </c>
    </row>
    <row r="18" spans="1:15" x14ac:dyDescent="0.2">
      <c r="A18" t="s">
        <v>10</v>
      </c>
      <c r="J18" s="12" t="s">
        <v>11</v>
      </c>
      <c r="K18" s="12"/>
      <c r="L18" s="12" t="s">
        <v>11</v>
      </c>
    </row>
    <row r="19" spans="1:15" x14ac:dyDescent="0.2">
      <c r="A19" s="16" t="s">
        <v>452</v>
      </c>
      <c r="J19" s="12"/>
      <c r="K19" s="12"/>
      <c r="L19" s="12"/>
    </row>
    <row r="20" spans="1:15" x14ac:dyDescent="0.2">
      <c r="C20" s="16" t="s">
        <v>453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5" x14ac:dyDescent="0.2">
      <c r="C21" s="16"/>
      <c r="E21" s="13"/>
      <c r="F21" s="13"/>
      <c r="G21" s="13"/>
      <c r="H21" s="13"/>
      <c r="I21" s="13"/>
      <c r="J21" s="13"/>
      <c r="K21" s="13"/>
      <c r="L21" s="13"/>
      <c r="M21" s="13"/>
    </row>
    <row r="22" spans="1:15" ht="15.6" customHeight="1" x14ac:dyDescent="0.25">
      <c r="A22" s="14" t="s">
        <v>12</v>
      </c>
      <c r="B22" s="14"/>
      <c r="C22" s="14"/>
      <c r="D22" s="14"/>
      <c r="E22" s="14"/>
      <c r="F22" s="14"/>
      <c r="G22" s="14"/>
      <c r="J22" s="15"/>
      <c r="K22" s="585"/>
      <c r="L22" s="586"/>
      <c r="M22" s="587" t="s">
        <v>13</v>
      </c>
      <c r="N22" s="587"/>
      <c r="O22" s="587"/>
    </row>
    <row r="23" spans="1:15" ht="15.6" customHeight="1" x14ac:dyDescent="0.2">
      <c r="A23" s="585" t="s">
        <v>14</v>
      </c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</row>
    <row r="24" spans="1:15" ht="15.75" x14ac:dyDescent="0.2">
      <c r="A24" s="585" t="s">
        <v>15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</row>
    <row r="25" spans="1:15" x14ac:dyDescent="0.2">
      <c r="K25" s="502" t="s">
        <v>88</v>
      </c>
      <c r="L25" s="502"/>
      <c r="M25" s="502"/>
      <c r="N25" s="502"/>
    </row>
    <row r="26" spans="1:15" x14ac:dyDescent="0.2">
      <c r="A26" s="584"/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</row>
  </sheetData>
  <mergeCells count="19">
    <mergeCell ref="A26:M26"/>
    <mergeCell ref="K22:L22"/>
    <mergeCell ref="A24:N24"/>
    <mergeCell ref="A23:N23"/>
    <mergeCell ref="H9:L9"/>
    <mergeCell ref="M22:O22"/>
    <mergeCell ref="C9:G9"/>
    <mergeCell ref="K25:N25"/>
    <mergeCell ref="N9:N10"/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opLeftCell="A4" zoomScaleNormal="100" zoomScaleSheetLayoutView="90" workbookViewId="0">
      <selection activeCell="A26" sqref="A26:N26"/>
    </sheetView>
  </sheetViews>
  <sheetFormatPr defaultRowHeight="12.75" x14ac:dyDescent="0.2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509"/>
      <c r="E1" s="509"/>
      <c r="F1" s="509"/>
      <c r="G1" s="509"/>
      <c r="H1" s="509"/>
      <c r="I1" s="509"/>
      <c r="J1" s="509"/>
      <c r="K1" s="1"/>
      <c r="M1" s="114" t="s">
        <v>94</v>
      </c>
    </row>
    <row r="2" spans="1:19" ht="15" x14ac:dyDescent="0.2">
      <c r="A2" s="589" t="s">
        <v>0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</row>
    <row r="3" spans="1:19" ht="20.25" x14ac:dyDescent="0.3">
      <c r="A3" s="507" t="s">
        <v>666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</row>
    <row r="4" spans="1:19" ht="11.25" customHeight="1" x14ac:dyDescent="0.2"/>
    <row r="5" spans="1:19" ht="15.75" x14ac:dyDescent="0.25">
      <c r="A5" s="508" t="s">
        <v>672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</row>
    <row r="7" spans="1:19" x14ac:dyDescent="0.2">
      <c r="A7" s="502" t="s">
        <v>170</v>
      </c>
      <c r="B7" s="502"/>
      <c r="L7" s="580" t="s">
        <v>837</v>
      </c>
      <c r="M7" s="580"/>
      <c r="N7" s="580"/>
    </row>
    <row r="8" spans="1:19" ht="15.75" customHeight="1" x14ac:dyDescent="0.2">
      <c r="A8" s="581" t="s">
        <v>2</v>
      </c>
      <c r="B8" s="581" t="s">
        <v>3</v>
      </c>
      <c r="C8" s="480" t="s">
        <v>4</v>
      </c>
      <c r="D8" s="480"/>
      <c r="E8" s="480"/>
      <c r="F8" s="480"/>
      <c r="G8" s="480"/>
      <c r="H8" s="480" t="s">
        <v>108</v>
      </c>
      <c r="I8" s="480"/>
      <c r="J8" s="480"/>
      <c r="K8" s="480"/>
      <c r="L8" s="480"/>
      <c r="M8" s="581" t="s">
        <v>141</v>
      </c>
      <c r="N8" s="485" t="s">
        <v>142</v>
      </c>
    </row>
    <row r="9" spans="1:19" ht="51" x14ac:dyDescent="0.2">
      <c r="A9" s="582"/>
      <c r="B9" s="582"/>
      <c r="C9" s="5" t="s">
        <v>5</v>
      </c>
      <c r="D9" s="5" t="s">
        <v>6</v>
      </c>
      <c r="E9" s="5" t="s">
        <v>378</v>
      </c>
      <c r="F9" s="5" t="s">
        <v>106</v>
      </c>
      <c r="G9" s="5" t="s">
        <v>217</v>
      </c>
      <c r="H9" s="5" t="s">
        <v>5</v>
      </c>
      <c r="I9" s="5" t="s">
        <v>6</v>
      </c>
      <c r="J9" s="5" t="s">
        <v>378</v>
      </c>
      <c r="K9" s="5" t="s">
        <v>106</v>
      </c>
      <c r="L9" s="5" t="s">
        <v>216</v>
      </c>
      <c r="M9" s="582"/>
      <c r="N9" s="485"/>
      <c r="R9" s="9"/>
      <c r="S9" s="13"/>
    </row>
    <row r="10" spans="1:19" s="15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30" t="s">
        <v>900</v>
      </c>
      <c r="C11" s="3">
        <v>115</v>
      </c>
      <c r="D11" s="3">
        <v>4</v>
      </c>
      <c r="E11" s="3">
        <v>0</v>
      </c>
      <c r="F11" s="3">
        <v>0</v>
      </c>
      <c r="G11" s="3">
        <f>C11+D11+E11+F11</f>
        <v>119</v>
      </c>
      <c r="H11" s="3">
        <v>115</v>
      </c>
      <c r="I11" s="3">
        <v>4</v>
      </c>
      <c r="J11" s="3">
        <v>0</v>
      </c>
      <c r="K11" s="3">
        <v>0</v>
      </c>
      <c r="L11" s="3">
        <f>H11+I11+J11+K11</f>
        <v>119</v>
      </c>
      <c r="M11" s="3">
        <f>G11-L11</f>
        <v>0</v>
      </c>
      <c r="N11" s="9"/>
    </row>
    <row r="12" spans="1:19" x14ac:dyDescent="0.2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2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">
      <c r="A16" s="3" t="s">
        <v>19</v>
      </c>
      <c r="B16" s="30" t="s">
        <v>900</v>
      </c>
      <c r="C16" s="3">
        <v>115</v>
      </c>
      <c r="D16" s="3">
        <v>4</v>
      </c>
      <c r="E16" s="3">
        <v>0</v>
      </c>
      <c r="F16" s="3">
        <v>0</v>
      </c>
      <c r="G16" s="3">
        <f>C16+D16+E16+F16</f>
        <v>119</v>
      </c>
      <c r="H16" s="3">
        <v>115</v>
      </c>
      <c r="I16" s="3">
        <v>4</v>
      </c>
      <c r="J16" s="3">
        <v>0</v>
      </c>
      <c r="K16" s="3">
        <v>0</v>
      </c>
      <c r="L16" s="3">
        <f>H16+I16+J16+K16</f>
        <v>119</v>
      </c>
      <c r="M16" s="3">
        <f>G16-L16</f>
        <v>0</v>
      </c>
      <c r="N16" s="9"/>
    </row>
    <row r="17" spans="1:14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">
      <c r="A18" s="11" t="s">
        <v>8</v>
      </c>
    </row>
    <row r="19" spans="1:14" x14ac:dyDescent="0.2">
      <c r="A19" t="s">
        <v>9</v>
      </c>
    </row>
    <row r="20" spans="1:14" x14ac:dyDescent="0.2">
      <c r="A20" t="s">
        <v>10</v>
      </c>
      <c r="L20" s="12" t="s">
        <v>11</v>
      </c>
      <c r="M20" s="12"/>
      <c r="N20" s="12" t="s">
        <v>11</v>
      </c>
    </row>
    <row r="21" spans="1:14" x14ac:dyDescent="0.2">
      <c r="A21" s="16" t="s">
        <v>452</v>
      </c>
      <c r="J21" s="12"/>
      <c r="K21" s="12"/>
      <c r="L21" s="12"/>
    </row>
    <row r="22" spans="1:14" x14ac:dyDescent="0.2">
      <c r="C22" s="16" t="s">
        <v>453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1:14" x14ac:dyDescent="0.2"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"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.75" customHeight="1" x14ac:dyDescent="0.25">
      <c r="A25" s="14" t="s">
        <v>12</v>
      </c>
      <c r="B25" s="14"/>
      <c r="C25" s="14"/>
      <c r="D25" s="14"/>
      <c r="E25" s="14"/>
      <c r="F25" s="14"/>
      <c r="G25" s="14"/>
      <c r="H25" s="14"/>
      <c r="L25" s="585" t="s">
        <v>13</v>
      </c>
      <c r="M25" s="585"/>
      <c r="N25" s="585"/>
    </row>
    <row r="26" spans="1:14" ht="15.75" customHeight="1" x14ac:dyDescent="0.2">
      <c r="A26" s="585" t="s">
        <v>14</v>
      </c>
      <c r="B26" s="585"/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</row>
    <row r="27" spans="1:14" ht="15.75" x14ac:dyDescent="0.2">
      <c r="A27" s="585" t="s">
        <v>15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</row>
    <row r="28" spans="1:14" x14ac:dyDescent="0.2">
      <c r="L28" s="502"/>
      <c r="M28" s="502"/>
      <c r="N28" s="502"/>
    </row>
    <row r="29" spans="1:14" x14ac:dyDescent="0.2">
      <c r="A29" s="584"/>
      <c r="B29" s="584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</row>
  </sheetData>
  <mergeCells count="17">
    <mergeCell ref="A29:N29"/>
    <mergeCell ref="L25:N25"/>
    <mergeCell ref="A26:N26"/>
    <mergeCell ref="M8:M9"/>
    <mergeCell ref="N8:N9"/>
    <mergeCell ref="L28:N28"/>
    <mergeCell ref="A27:N27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60</vt:i4>
      </vt:variant>
    </vt:vector>
  </HeadingPairs>
  <TitlesOfParts>
    <vt:vector size="129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 Drinking Water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AT29_K_D</vt:lpstr>
      <vt:lpstr>AT-30_Coook-cum-Helper</vt:lpstr>
      <vt:lpstr>AT_31_Budget_provision </vt:lpstr>
      <vt:lpstr>AT32_Drought Pry Util</vt:lpstr>
      <vt:lpstr>AT-32A Drought UPry Util</vt:lpstr>
      <vt:lpstr>MME_Plan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 Drinking Water'!Print_Area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AT29_K_D!Print_Area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2018-05-05T10:16:20Z</cp:lastPrinted>
  <dcterms:created xsi:type="dcterms:W3CDTF">1996-10-14T23:33:28Z</dcterms:created>
  <dcterms:modified xsi:type="dcterms:W3CDTF">2018-05-15T09:06:24Z</dcterms:modified>
</cp:coreProperties>
</file>